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-135" yWindow="-135" windowWidth="5835" windowHeight="12405" tabRatio="752"/>
  </bookViews>
  <sheets>
    <sheet name="Ранжир.список" sheetId="63" r:id="rId1"/>
    <sheet name="Что отобрали" sheetId="64" r:id="rId2"/>
    <sheet name="Резерв" sheetId="87" r:id="rId3"/>
    <sheet name="Выбранные" sheetId="88" r:id="rId4"/>
  </sheets>
  <definedNames>
    <definedName name="_xlnm._FilterDatabase" localSheetId="0" hidden="1">Ранжир.список!$A$5:$AV$93</definedName>
  </definedNames>
  <calcPr calcId="145621"/>
</workbook>
</file>

<file path=xl/calcChain.xml><?xml version="1.0" encoding="utf-8"?>
<calcChain xmlns="http://schemas.openxmlformats.org/spreadsheetml/2006/main">
  <c r="A9" i="64" l="1"/>
  <c r="A10" i="64" s="1"/>
  <c r="AS21" i="63" l="1"/>
  <c r="AR21" i="63"/>
  <c r="AR6" i="63" l="1"/>
  <c r="AJ29" i="63" l="1"/>
  <c r="AR43" i="63" l="1"/>
  <c r="AS43" i="63"/>
  <c r="AR66" i="63"/>
  <c r="AS66" i="63"/>
  <c r="AR67" i="63"/>
  <c r="AS67" i="63"/>
  <c r="AR77" i="63"/>
  <c r="AS77" i="63"/>
  <c r="AR29" i="63"/>
  <c r="AS29" i="63"/>
  <c r="AR89" i="63"/>
  <c r="AS89" i="63"/>
  <c r="AN43" i="63"/>
  <c r="AV43" i="63" s="1"/>
  <c r="AN66" i="63"/>
  <c r="AV66" i="63" s="1"/>
  <c r="AN67" i="63"/>
  <c r="AN77" i="63"/>
  <c r="AV77" i="63" s="1"/>
  <c r="AN29" i="63"/>
  <c r="AV29" i="63" s="1"/>
  <c r="AN89" i="63"/>
  <c r="AV89" i="63" s="1"/>
  <c r="AJ43" i="63"/>
  <c r="AK43" i="63"/>
  <c r="AU43" i="63" s="1"/>
  <c r="AJ66" i="63"/>
  <c r="AK66" i="63"/>
  <c r="AQ66" i="63" s="1"/>
  <c r="AJ67" i="63"/>
  <c r="AK67" i="63"/>
  <c r="AU67" i="63" s="1"/>
  <c r="AJ77" i="63"/>
  <c r="AK77" i="63"/>
  <c r="AU77" i="63" s="1"/>
  <c r="AK29" i="63"/>
  <c r="AU29" i="63" s="1"/>
  <c r="AJ89" i="63"/>
  <c r="AK89" i="63"/>
  <c r="AQ89" i="63" l="1"/>
  <c r="AU89" i="63"/>
  <c r="AQ67" i="63"/>
  <c r="AU66" i="63"/>
  <c r="AV67" i="63"/>
  <c r="AQ29" i="63"/>
  <c r="AQ43" i="63"/>
  <c r="AQ77" i="63"/>
  <c r="AJ21" i="63" l="1"/>
  <c r="AN21" i="63"/>
  <c r="AV21" i="63" s="1"/>
  <c r="AK21" i="63"/>
  <c r="AQ21" i="63" l="1"/>
  <c r="AU21" i="63"/>
  <c r="AR27" i="63"/>
  <c r="AS27" i="63"/>
  <c r="AR28" i="63"/>
  <c r="AS28" i="63"/>
  <c r="AN27" i="63"/>
  <c r="AV27" i="63" s="1"/>
  <c r="AN28" i="63"/>
  <c r="AV28" i="63" s="1"/>
  <c r="AJ27" i="63"/>
  <c r="AJ28" i="63"/>
  <c r="AK27" i="63"/>
  <c r="AQ27" i="63" s="1"/>
  <c r="AK28" i="63"/>
  <c r="AU28" i="63" s="1"/>
  <c r="AU27" i="63" l="1"/>
  <c r="AQ28" i="63"/>
  <c r="AP93" i="63" l="1"/>
  <c r="AO93" i="63"/>
  <c r="AM93" i="63"/>
  <c r="AL93" i="63"/>
  <c r="J11" i="64" l="1"/>
  <c r="K11" i="64"/>
  <c r="AJ12" i="63" l="1"/>
  <c r="H11" i="64" l="1"/>
  <c r="AR47" i="63" l="1"/>
  <c r="AS47" i="63"/>
  <c r="AN47" i="63"/>
  <c r="AV47" i="63" s="1"/>
  <c r="AK47" i="63"/>
  <c r="AU47" i="63" s="1"/>
  <c r="AJ47" i="63"/>
  <c r="AQ47" i="63" l="1"/>
  <c r="AJ83" i="63" l="1"/>
  <c r="AJ22" i="63" l="1"/>
  <c r="AJ65" i="63"/>
  <c r="AJ36" i="63"/>
  <c r="AJ69" i="63"/>
  <c r="AJ68" i="63"/>
  <c r="AJ70" i="63"/>
  <c r="AJ30" i="63"/>
  <c r="AJ90" i="63"/>
  <c r="AJ35" i="63"/>
  <c r="AJ23" i="63"/>
  <c r="AJ31" i="63"/>
  <c r="AR22" i="63" l="1"/>
  <c r="AS22" i="63"/>
  <c r="AR65" i="63"/>
  <c r="AS65" i="63"/>
  <c r="AR36" i="63"/>
  <c r="AS36" i="63"/>
  <c r="AR69" i="63"/>
  <c r="AS69" i="63"/>
  <c r="AR68" i="63"/>
  <c r="AS68" i="63"/>
  <c r="AR70" i="63"/>
  <c r="AS70" i="63"/>
  <c r="AR30" i="63"/>
  <c r="AS30" i="63"/>
  <c r="AR90" i="63"/>
  <c r="AS90" i="63"/>
  <c r="AR35" i="63"/>
  <c r="AS35" i="63"/>
  <c r="AR23" i="63"/>
  <c r="AS23" i="63"/>
  <c r="AR31" i="63"/>
  <c r="AS31" i="63"/>
  <c r="AR54" i="63"/>
  <c r="AS54" i="63"/>
  <c r="AR57" i="63"/>
  <c r="AS57" i="63"/>
  <c r="AR85" i="63"/>
  <c r="AS85" i="63"/>
  <c r="AR55" i="63"/>
  <c r="AS55" i="63"/>
  <c r="AR86" i="63"/>
  <c r="AS86" i="63"/>
  <c r="AR56" i="63"/>
  <c r="AS56" i="63"/>
  <c r="AR87" i="63"/>
  <c r="AS87" i="63"/>
  <c r="AR18" i="63"/>
  <c r="AS18" i="63"/>
  <c r="AR45" i="63"/>
  <c r="AS45" i="63"/>
  <c r="AR53" i="63"/>
  <c r="AS53" i="63"/>
  <c r="AR92" i="63"/>
  <c r="AS92" i="63"/>
  <c r="AR81" i="63"/>
  <c r="AS81" i="63"/>
  <c r="AR33" i="63"/>
  <c r="AS33" i="63"/>
  <c r="AR41" i="63"/>
  <c r="AS41" i="63"/>
  <c r="AR78" i="63"/>
  <c r="AS78" i="63"/>
  <c r="AR24" i="63"/>
  <c r="AS24" i="63"/>
  <c r="AR60" i="63"/>
  <c r="AS60" i="63"/>
  <c r="AR93" i="63"/>
  <c r="AS93" i="63"/>
  <c r="AR84" i="63"/>
  <c r="AS84" i="63"/>
  <c r="AR46" i="63"/>
  <c r="AS46" i="63"/>
  <c r="AR38" i="63"/>
  <c r="AS38" i="63"/>
  <c r="AR88" i="63"/>
  <c r="AS88" i="63"/>
  <c r="AR52" i="63"/>
  <c r="AS52" i="63"/>
  <c r="AR91" i="63"/>
  <c r="AS91" i="63"/>
  <c r="AR49" i="63"/>
  <c r="AS49" i="63"/>
  <c r="AR11" i="63"/>
  <c r="AS11" i="63"/>
  <c r="AR9" i="63"/>
  <c r="AS9" i="63"/>
  <c r="AR50" i="63"/>
  <c r="AS50" i="63"/>
  <c r="AR59" i="63"/>
  <c r="AS59" i="63"/>
  <c r="AR63" i="63"/>
  <c r="AS63" i="63"/>
  <c r="AR64" i="63"/>
  <c r="AS64" i="63"/>
  <c r="AR8" i="63"/>
  <c r="AS8" i="63"/>
  <c r="AR14" i="63"/>
  <c r="AS14" i="63"/>
  <c r="AS6" i="63"/>
  <c r="AR80" i="63"/>
  <c r="AS80" i="63"/>
  <c r="AR71" i="63"/>
  <c r="AS71" i="63"/>
  <c r="AR58" i="63"/>
  <c r="AS58" i="63"/>
  <c r="AR48" i="63"/>
  <c r="AS48" i="63"/>
  <c r="AR75" i="63"/>
  <c r="AS75" i="63"/>
  <c r="AR16" i="63"/>
  <c r="AS16" i="63"/>
  <c r="AR13" i="63"/>
  <c r="AS13" i="63"/>
  <c r="AR74" i="63"/>
  <c r="AS74" i="63"/>
  <c r="AR79" i="63"/>
  <c r="AS79" i="63"/>
  <c r="AR82" i="63"/>
  <c r="AS82" i="63"/>
  <c r="AR73" i="63"/>
  <c r="AS73" i="63"/>
  <c r="AR72" i="63"/>
  <c r="AS72" i="63"/>
  <c r="AN22" i="63"/>
  <c r="AV22" i="63" s="1"/>
  <c r="AN65" i="63"/>
  <c r="AV65" i="63" s="1"/>
  <c r="AN36" i="63"/>
  <c r="AV36" i="63" s="1"/>
  <c r="AN69" i="63"/>
  <c r="AV69" i="63" s="1"/>
  <c r="AN68" i="63"/>
  <c r="AV68" i="63" s="1"/>
  <c r="AN70" i="63"/>
  <c r="AV70" i="63" s="1"/>
  <c r="AN30" i="63"/>
  <c r="AV30" i="63" s="1"/>
  <c r="AN90" i="63"/>
  <c r="AV90" i="63" s="1"/>
  <c r="AN35" i="63"/>
  <c r="AV35" i="63" s="1"/>
  <c r="AN23" i="63"/>
  <c r="AV23" i="63" s="1"/>
  <c r="AN31" i="63"/>
  <c r="AN54" i="63"/>
  <c r="AV54" i="63" s="1"/>
  <c r="AN57" i="63"/>
  <c r="AV57" i="63" s="1"/>
  <c r="AN85" i="63"/>
  <c r="AV85" i="63" s="1"/>
  <c r="AN55" i="63"/>
  <c r="AV55" i="63" s="1"/>
  <c r="AN86" i="63"/>
  <c r="AN56" i="63"/>
  <c r="AV56" i="63" s="1"/>
  <c r="AN87" i="63"/>
  <c r="AV87" i="63" s="1"/>
  <c r="AN18" i="63"/>
  <c r="AV18" i="63" s="1"/>
  <c r="AN45" i="63"/>
  <c r="AV45" i="63" s="1"/>
  <c r="AN53" i="63"/>
  <c r="AV53" i="63" s="1"/>
  <c r="AN92" i="63"/>
  <c r="AV92" i="63" s="1"/>
  <c r="AN81" i="63"/>
  <c r="AV81" i="63" s="1"/>
  <c r="AN33" i="63"/>
  <c r="AN41" i="63"/>
  <c r="AV41" i="63" s="1"/>
  <c r="AN78" i="63"/>
  <c r="AV78" i="63" s="1"/>
  <c r="AN24" i="63"/>
  <c r="AV24" i="63" s="1"/>
  <c r="AN60" i="63"/>
  <c r="AV60" i="63" s="1"/>
  <c r="AN93" i="63"/>
  <c r="AV93" i="63" s="1"/>
  <c r="AN84" i="63"/>
  <c r="AV84" i="63" s="1"/>
  <c r="AN46" i="63"/>
  <c r="AV46" i="63" s="1"/>
  <c r="AN38" i="63"/>
  <c r="AV38" i="63" s="1"/>
  <c r="AN88" i="63"/>
  <c r="AV88" i="63" s="1"/>
  <c r="AN52" i="63"/>
  <c r="AV52" i="63" s="1"/>
  <c r="AN91" i="63"/>
  <c r="AV91" i="63" s="1"/>
  <c r="AN49" i="63"/>
  <c r="AN11" i="63"/>
  <c r="AV11" i="63" s="1"/>
  <c r="AN9" i="63"/>
  <c r="AV9" i="63" s="1"/>
  <c r="AN50" i="63"/>
  <c r="AV50" i="63" s="1"/>
  <c r="AN59" i="63"/>
  <c r="AV59" i="63" s="1"/>
  <c r="AN63" i="63"/>
  <c r="AV63" i="63" s="1"/>
  <c r="AN64" i="63"/>
  <c r="AV64" i="63" s="1"/>
  <c r="AN8" i="63"/>
  <c r="AV8" i="63" s="1"/>
  <c r="AN14" i="63"/>
  <c r="AV14" i="63" s="1"/>
  <c r="AN6" i="63"/>
  <c r="AV6" i="63" s="1"/>
  <c r="AN80" i="63"/>
  <c r="AV80" i="63" s="1"/>
  <c r="AN71" i="63"/>
  <c r="AV71" i="63" s="1"/>
  <c r="AN58" i="63"/>
  <c r="AV58" i="63" s="1"/>
  <c r="AN48" i="63"/>
  <c r="AV48" i="63" s="1"/>
  <c r="AN75" i="63"/>
  <c r="AV75" i="63" s="1"/>
  <c r="AN16" i="63"/>
  <c r="AV16" i="63" s="1"/>
  <c r="AN13" i="63"/>
  <c r="AV13" i="63" s="1"/>
  <c r="AN74" i="63"/>
  <c r="AV74" i="63" s="1"/>
  <c r="AN79" i="63"/>
  <c r="AV79" i="63" s="1"/>
  <c r="AN82" i="63"/>
  <c r="AV82" i="63" s="1"/>
  <c r="AN73" i="63"/>
  <c r="AV73" i="63" s="1"/>
  <c r="AN72" i="63"/>
  <c r="AV72" i="63" s="1"/>
  <c r="AK22" i="63"/>
  <c r="AU22" i="63" s="1"/>
  <c r="AK65" i="63"/>
  <c r="AU65" i="63" s="1"/>
  <c r="AK36" i="63"/>
  <c r="AK69" i="63"/>
  <c r="AU69" i="63" s="1"/>
  <c r="AK68" i="63"/>
  <c r="AU68" i="63" s="1"/>
  <c r="AK70" i="63"/>
  <c r="AK30" i="63"/>
  <c r="AU30" i="63" s="1"/>
  <c r="AK90" i="63"/>
  <c r="AU90" i="63" s="1"/>
  <c r="AK35" i="63"/>
  <c r="AU35" i="63" s="1"/>
  <c r="AK23" i="63"/>
  <c r="AK31" i="63"/>
  <c r="AU31" i="63" s="1"/>
  <c r="AJ54" i="63"/>
  <c r="AK54" i="63"/>
  <c r="AU54" i="63" s="1"/>
  <c r="AJ57" i="63"/>
  <c r="AK57" i="63"/>
  <c r="AU57" i="63" s="1"/>
  <c r="AJ85" i="63"/>
  <c r="AK85" i="63"/>
  <c r="AU85" i="63" s="1"/>
  <c r="AJ55" i="63"/>
  <c r="AK55" i="63"/>
  <c r="AJ86" i="63"/>
  <c r="AK86" i="63"/>
  <c r="AU86" i="63" s="1"/>
  <c r="AJ56" i="63"/>
  <c r="AK56" i="63"/>
  <c r="AJ87" i="63"/>
  <c r="AK87" i="63"/>
  <c r="AU87" i="63" s="1"/>
  <c r="AJ18" i="63"/>
  <c r="AK18" i="63"/>
  <c r="AJ45" i="63"/>
  <c r="AK45" i="63"/>
  <c r="AU45" i="63" s="1"/>
  <c r="AJ53" i="63"/>
  <c r="AK53" i="63"/>
  <c r="AU53" i="63" s="1"/>
  <c r="AJ92" i="63"/>
  <c r="AK92" i="63"/>
  <c r="AU92" i="63" s="1"/>
  <c r="AJ81" i="63"/>
  <c r="AK81" i="63"/>
  <c r="AJ33" i="63"/>
  <c r="AK33" i="63"/>
  <c r="AJ41" i="63"/>
  <c r="AK41" i="63"/>
  <c r="AU41" i="63" s="1"/>
  <c r="AJ78" i="63"/>
  <c r="AK78" i="63"/>
  <c r="AU78" i="63" s="1"/>
  <c r="AJ24" i="63"/>
  <c r="AK24" i="63"/>
  <c r="AJ60" i="63"/>
  <c r="AK60" i="63"/>
  <c r="AJ93" i="63"/>
  <c r="AK93" i="63"/>
  <c r="AU93" i="63" s="1"/>
  <c r="AJ84" i="63"/>
  <c r="AK84" i="63"/>
  <c r="AU84" i="63" s="1"/>
  <c r="AJ46" i="63"/>
  <c r="AK46" i="63"/>
  <c r="AJ38" i="63"/>
  <c r="AK38" i="63"/>
  <c r="AU38" i="63" s="1"/>
  <c r="AJ88" i="63"/>
  <c r="AK88" i="63"/>
  <c r="AJ52" i="63"/>
  <c r="AK52" i="63"/>
  <c r="AU52" i="63" s="1"/>
  <c r="AJ91" i="63"/>
  <c r="AK91" i="63"/>
  <c r="AJ49" i="63"/>
  <c r="AK49" i="63"/>
  <c r="AU49" i="63" s="1"/>
  <c r="AJ11" i="63"/>
  <c r="AK11" i="63"/>
  <c r="AU11" i="63" s="1"/>
  <c r="AJ9" i="63"/>
  <c r="AK9" i="63"/>
  <c r="AJ50" i="63"/>
  <c r="AK50" i="63"/>
  <c r="AU50" i="63" s="1"/>
  <c r="AJ59" i="63"/>
  <c r="AK59" i="63"/>
  <c r="AJ63" i="63"/>
  <c r="AK63" i="63"/>
  <c r="AU63" i="63" s="1"/>
  <c r="AJ64" i="63"/>
  <c r="AK64" i="63"/>
  <c r="AJ8" i="63"/>
  <c r="AK8" i="63"/>
  <c r="AU8" i="63" s="1"/>
  <c r="AJ14" i="63"/>
  <c r="AK14" i="63"/>
  <c r="AU14" i="63" s="1"/>
  <c r="AJ6" i="63"/>
  <c r="AK6" i="63"/>
  <c r="AJ80" i="63"/>
  <c r="AK80" i="63"/>
  <c r="AU80" i="63" s="1"/>
  <c r="AJ71" i="63"/>
  <c r="AK71" i="63"/>
  <c r="AJ58" i="63"/>
  <c r="AK58" i="63"/>
  <c r="AU58" i="63" s="1"/>
  <c r="AJ48" i="63"/>
  <c r="AK48" i="63"/>
  <c r="AU48" i="63" s="1"/>
  <c r="AJ75" i="63"/>
  <c r="AK75" i="63"/>
  <c r="AU75" i="63" s="1"/>
  <c r="AJ16" i="63"/>
  <c r="AK16" i="63"/>
  <c r="AJ13" i="63"/>
  <c r="AK13" i="63"/>
  <c r="AU13" i="63" s="1"/>
  <c r="AJ74" i="63"/>
  <c r="AK74" i="63"/>
  <c r="AU74" i="63" s="1"/>
  <c r="AJ79" i="63"/>
  <c r="AK79" i="63"/>
  <c r="AJ82" i="63"/>
  <c r="AK82" i="63"/>
  <c r="AU82" i="63" s="1"/>
  <c r="AJ73" i="63"/>
  <c r="AK73" i="63"/>
  <c r="AU73" i="63" s="1"/>
  <c r="AJ72" i="63"/>
  <c r="AK72" i="63"/>
  <c r="AR12" i="63"/>
  <c r="AS12" i="63"/>
  <c r="AR51" i="63"/>
  <c r="AS51" i="63"/>
  <c r="AR17" i="63"/>
  <c r="AS17" i="63"/>
  <c r="AR61" i="63"/>
  <c r="AS61" i="63"/>
  <c r="AR39" i="63"/>
  <c r="AS39" i="63"/>
  <c r="AR62" i="63"/>
  <c r="AS62" i="63"/>
  <c r="AN12" i="63"/>
  <c r="AV12" i="63" s="1"/>
  <c r="AN51" i="63"/>
  <c r="AV51" i="63" s="1"/>
  <c r="AN17" i="63"/>
  <c r="AV17" i="63" s="1"/>
  <c r="AN61" i="63"/>
  <c r="AV61" i="63" s="1"/>
  <c r="AN39" i="63"/>
  <c r="AV39" i="63" s="1"/>
  <c r="AN62" i="63"/>
  <c r="AV62" i="63" s="1"/>
  <c r="AK12" i="63"/>
  <c r="AK51" i="63"/>
  <c r="AK17" i="63"/>
  <c r="AK61" i="63"/>
  <c r="AK39" i="63"/>
  <c r="AK62" i="63"/>
  <c r="AJ51" i="63"/>
  <c r="AJ17" i="63"/>
  <c r="AJ61" i="63"/>
  <c r="AJ39" i="63"/>
  <c r="AJ62" i="63"/>
  <c r="AQ9" i="63" l="1"/>
  <c r="AQ62" i="63"/>
  <c r="AQ51" i="63"/>
  <c r="AQ39" i="63"/>
  <c r="AQ61" i="63"/>
  <c r="AQ17" i="63"/>
  <c r="AQ12" i="63"/>
  <c r="AU12" i="63"/>
  <c r="AQ23" i="63"/>
  <c r="AQ70" i="63"/>
  <c r="AQ36" i="63"/>
  <c r="AU61" i="63"/>
  <c r="AU17" i="63"/>
  <c r="AQ24" i="63"/>
  <c r="AU24" i="63"/>
  <c r="AQ81" i="63"/>
  <c r="AU81" i="63"/>
  <c r="AQ45" i="63"/>
  <c r="AQ56" i="63"/>
  <c r="AU56" i="63"/>
  <c r="AQ55" i="63"/>
  <c r="AU55" i="63"/>
  <c r="AQ31" i="63"/>
  <c r="AV31" i="63"/>
  <c r="AU62" i="63"/>
  <c r="AU39" i="63"/>
  <c r="AU59" i="63"/>
  <c r="AQ59" i="63"/>
  <c r="AU33" i="63"/>
  <c r="AQ33" i="63"/>
  <c r="AQ49" i="63"/>
  <c r="AV49" i="63"/>
  <c r="AQ58" i="63"/>
  <c r="AQ80" i="63"/>
  <c r="AQ13" i="63"/>
  <c r="AQ72" i="63"/>
  <c r="AQ79" i="63"/>
  <c r="AQ16" i="63"/>
  <c r="AQ71" i="63"/>
  <c r="AQ82" i="63"/>
  <c r="AQ48" i="63"/>
  <c r="AU72" i="63"/>
  <c r="AU79" i="63"/>
  <c r="AU16" i="63"/>
  <c r="AU71" i="63"/>
  <c r="AQ73" i="63"/>
  <c r="AQ74" i="63"/>
  <c r="AQ75" i="63"/>
  <c r="AQ6" i="63"/>
  <c r="AQ64" i="63"/>
  <c r="AQ91" i="63"/>
  <c r="AQ14" i="63"/>
  <c r="AQ63" i="63"/>
  <c r="AQ11" i="63"/>
  <c r="AQ52" i="63"/>
  <c r="AU6" i="63"/>
  <c r="AU64" i="63"/>
  <c r="AU9" i="63"/>
  <c r="AU91" i="63"/>
  <c r="AQ8" i="63"/>
  <c r="AQ50" i="63"/>
  <c r="AQ38" i="63"/>
  <c r="AQ46" i="63"/>
  <c r="AQ60" i="63"/>
  <c r="AU46" i="63"/>
  <c r="AQ88" i="63"/>
  <c r="AQ93" i="63"/>
  <c r="AQ84" i="63"/>
  <c r="AU51" i="63"/>
  <c r="AQ53" i="63"/>
  <c r="AQ41" i="63"/>
  <c r="AQ92" i="63"/>
  <c r="AQ87" i="63"/>
  <c r="AQ86" i="63"/>
  <c r="AQ78" i="63"/>
  <c r="AQ18" i="63"/>
  <c r="AQ85" i="63"/>
  <c r="AQ57" i="63"/>
  <c r="AQ54" i="63"/>
  <c r="AQ30" i="63"/>
  <c r="AQ69" i="63"/>
  <c r="AQ90" i="63"/>
  <c r="AQ22" i="63"/>
  <c r="AU23" i="63"/>
  <c r="AU70" i="63"/>
  <c r="AU36" i="63"/>
  <c r="AQ35" i="63"/>
  <c r="AQ68" i="63"/>
  <c r="AQ65" i="63"/>
  <c r="AJ32" i="63"/>
  <c r="AK32" i="63"/>
  <c r="AU32" i="63" s="1"/>
  <c r="AN32" i="63"/>
  <c r="AV32" i="63" s="1"/>
  <c r="AR32" i="63"/>
  <c r="AS32" i="63"/>
  <c r="AJ10" i="63"/>
  <c r="AK10" i="63"/>
  <c r="AU10" i="63" s="1"/>
  <c r="AN10" i="63"/>
  <c r="AV10" i="63" s="1"/>
  <c r="AR10" i="63"/>
  <c r="AS10" i="63"/>
  <c r="AJ37" i="63"/>
  <c r="AK37" i="63"/>
  <c r="AU37" i="63" s="1"/>
  <c r="AN37" i="63"/>
  <c r="AV37" i="63" s="1"/>
  <c r="AR37" i="63"/>
  <c r="AS37" i="63"/>
  <c r="AJ34" i="63"/>
  <c r="AK34" i="63"/>
  <c r="AN34" i="63"/>
  <c r="AV34" i="63" s="1"/>
  <c r="AR34" i="63"/>
  <c r="AS34" i="63"/>
  <c r="AJ40" i="63"/>
  <c r="AK40" i="63"/>
  <c r="AN40" i="63"/>
  <c r="AV40" i="63" s="1"/>
  <c r="AR40" i="63"/>
  <c r="AS40" i="63"/>
  <c r="AJ76" i="63"/>
  <c r="AK76" i="63"/>
  <c r="AU76" i="63" s="1"/>
  <c r="AN76" i="63"/>
  <c r="AV76" i="63" s="1"/>
  <c r="AR76" i="63"/>
  <c r="AS76" i="63"/>
  <c r="AJ7" i="63"/>
  <c r="AK7" i="63"/>
  <c r="AU7" i="63" s="1"/>
  <c r="AN7" i="63"/>
  <c r="AV7" i="63" s="1"/>
  <c r="AR7" i="63"/>
  <c r="AS7" i="63"/>
  <c r="AK83" i="63"/>
  <c r="AN83" i="63"/>
  <c r="AV83" i="63" s="1"/>
  <c r="AR83" i="63"/>
  <c r="AS83" i="63"/>
  <c r="AJ15" i="63"/>
  <c r="AK15" i="63"/>
  <c r="AU15" i="63" s="1"/>
  <c r="AN15" i="63"/>
  <c r="AV15" i="63" s="1"/>
  <c r="AR15" i="63"/>
  <c r="AS15" i="63"/>
  <c r="AJ19" i="63"/>
  <c r="AK19" i="63"/>
  <c r="AU19" i="63" s="1"/>
  <c r="AN19" i="63"/>
  <c r="AV19" i="63" s="1"/>
  <c r="AR19" i="63"/>
  <c r="AS19" i="63"/>
  <c r="AJ25" i="63"/>
  <c r="AK25" i="63"/>
  <c r="AU25" i="63" s="1"/>
  <c r="AN25" i="63"/>
  <c r="AV25" i="63" s="1"/>
  <c r="AR25" i="63"/>
  <c r="AS25" i="63"/>
  <c r="AJ42" i="63"/>
  <c r="AK42" i="63"/>
  <c r="AU42" i="63" s="1"/>
  <c r="AN42" i="63"/>
  <c r="AV42" i="63" s="1"/>
  <c r="AR42" i="63"/>
  <c r="AS42" i="63"/>
  <c r="AJ26" i="63"/>
  <c r="AK26" i="63"/>
  <c r="AU26" i="63" s="1"/>
  <c r="AN26" i="63"/>
  <c r="AV26" i="63" s="1"/>
  <c r="AR26" i="63"/>
  <c r="AS26" i="63"/>
  <c r="AJ20" i="63"/>
  <c r="AK20" i="63"/>
  <c r="AN20" i="63"/>
  <c r="AV20" i="63" s="1"/>
  <c r="AR20" i="63"/>
  <c r="AS20" i="63"/>
  <c r="AQ20" i="63" l="1"/>
  <c r="AU20" i="63"/>
  <c r="AQ26" i="63"/>
  <c r="AQ42" i="63"/>
  <c r="AQ25" i="63"/>
  <c r="AQ19" i="63"/>
  <c r="AQ15" i="63"/>
  <c r="AQ83" i="63"/>
  <c r="AU83" i="63"/>
  <c r="AQ7" i="63"/>
  <c r="AQ76" i="63"/>
  <c r="AQ40" i="63"/>
  <c r="AU40" i="63"/>
  <c r="AQ34" i="63"/>
  <c r="AU34" i="63"/>
  <c r="AQ37" i="63"/>
  <c r="AQ10" i="63"/>
  <c r="AQ32" i="63"/>
  <c r="AS44" i="63" l="1"/>
  <c r="AR44" i="63"/>
  <c r="AN44" i="63"/>
  <c r="AV44" i="63" s="1"/>
  <c r="AK44" i="63"/>
  <c r="AU44" i="63" s="1"/>
  <c r="AJ44" i="63"/>
  <c r="AQ44" i="63" l="1"/>
  <c r="G11" i="64" l="1"/>
  <c r="F11" i="64"/>
  <c r="E11" i="64" l="1"/>
  <c r="D11" i="64"/>
  <c r="C11" i="64"/>
</calcChain>
</file>

<file path=xl/sharedStrings.xml><?xml version="1.0" encoding="utf-8"?>
<sst xmlns="http://schemas.openxmlformats.org/spreadsheetml/2006/main" count="1266" uniqueCount="187">
  <si>
    <t>Октябрьский</t>
  </si>
  <si>
    <t>Железнодорожный</t>
  </si>
  <si>
    <t>Ленинский</t>
  </si>
  <si>
    <t>№</t>
  </si>
  <si>
    <t>Адрес МКД</t>
  </si>
  <si>
    <t>Наименование района</t>
  </si>
  <si>
    <t>Наименование УО</t>
  </si>
  <si>
    <t>Дата проведения собрания</t>
  </si>
  <si>
    <t>Год ввода в эксплуатацию многоквартирного дома</t>
  </si>
  <si>
    <t>Баллы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</si>
  <si>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</si>
  <si>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>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</si>
  <si>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</si>
  <si>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</si>
  <si>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</si>
  <si>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</si>
  <si>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</si>
  <si>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</si>
  <si>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</si>
  <si>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</si>
  <si>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</si>
  <si>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</si>
  <si>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</si>
  <si>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</si>
  <si>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Дата и время подачи заявки</t>
  </si>
  <si>
    <t>ООО УК "ЖСК"</t>
  </si>
  <si>
    <t>-</t>
  </si>
  <si>
    <t>ТСЖ</t>
  </si>
  <si>
    <t>УК</t>
  </si>
  <si>
    <t>МП "МУК Красноярская"</t>
  </si>
  <si>
    <t>Кировский</t>
  </si>
  <si>
    <t>нет</t>
  </si>
  <si>
    <t>ООО "Практика"</t>
  </si>
  <si>
    <t>МП "МУК "Правобережная"</t>
  </si>
  <si>
    <t>Центральный</t>
  </si>
  <si>
    <t>Бюджетные средства, всего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</si>
  <si>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</si>
  <si>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</si>
  <si>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>ул. Затонская, 5</t>
  </si>
  <si>
    <t>ООО УК «ЖСК»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</si>
  <si>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</si>
  <si>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>ул. Семафорная, 199</t>
  </si>
  <si>
    <t>участие в общегородском субботнике, весенне-осеннем двухмесячнике, посадка цветов</t>
  </si>
  <si>
    <t>ул. 26 Бакинских комиссаров, 36</t>
  </si>
  <si>
    <t>№ п/п</t>
  </si>
  <si>
    <t>Район</t>
  </si>
  <si>
    <t>Количество заявок (дворовые территории)</t>
  </si>
  <si>
    <t>Общая сумма сметных расчётов, руб.</t>
  </si>
  <si>
    <t>Свердловский</t>
  </si>
  <si>
    <t>Советский</t>
  </si>
  <si>
    <t>ИТОГО:</t>
  </si>
  <si>
    <t>Что отобрали</t>
  </si>
  <si>
    <t>Средства бюджетов (фед.+край+гор), руб.</t>
  </si>
  <si>
    <t>в том числе средства бюджетов в заявках  (фед.+край+гор), руб.</t>
  </si>
  <si>
    <t>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(95,3 %)</t>
  </si>
  <si>
    <t xml:space="preserve">Выполнение работ по ремонту проездов к дворовой территории </t>
  </si>
  <si>
    <t>Информация о трудовом участии собственников не ограничивается проведением «одного субботника»</t>
  </si>
  <si>
    <t>Количество малых архитектурных форм на дворовой территории, площадь и материалы покрытий благоустраиваемой территории соответствуют требованиям строительных правил и ГОСТов</t>
  </si>
  <si>
    <t>Обеспечена гармоничность цветовых решений всех элементов благоустрой-ства дворовой территории</t>
  </si>
  <si>
    <t>% мин</t>
  </si>
  <si>
    <t>% доп</t>
  </si>
  <si>
    <t>Посадка цветов, уборка мусора, высадка саженцев</t>
  </si>
  <si>
    <t>Соответствует</t>
  </si>
  <si>
    <t>Избран и работает</t>
  </si>
  <si>
    <t>_</t>
  </si>
  <si>
    <t>Требуется</t>
  </si>
  <si>
    <t>ул. Куйбышева, 85</t>
  </si>
  <si>
    <t>Нет</t>
  </si>
  <si>
    <t>Не требуется</t>
  </si>
  <si>
    <t>ул. Робеспьера, 20а</t>
  </si>
  <si>
    <t>ТСЖ "Проспект"</t>
  </si>
  <si>
    <t>ул. Бограда, 116</t>
  </si>
  <si>
    <t>ул. Северо-Енисейская, 48а</t>
  </si>
  <si>
    <t>пр.им. газ. "Красноярский рабочий", 83</t>
  </si>
  <si>
    <t>ул. Юности, 37</t>
  </si>
  <si>
    <t>ул. Шевченко, 44</t>
  </si>
  <si>
    <t>ул. Львовская, 37</t>
  </si>
  <si>
    <t>ул. Глинки, 24</t>
  </si>
  <si>
    <t>ул. Рейдовая, 44а</t>
  </si>
  <si>
    <t>пер. Тихий, 5</t>
  </si>
  <si>
    <t>ул. Шевченко, 52</t>
  </si>
  <si>
    <t>ул. Шевченко, 54</t>
  </si>
  <si>
    <t>ул. Львовская, 51</t>
  </si>
  <si>
    <t>ул. Волжская, 21</t>
  </si>
  <si>
    <t>Посадка цветов, кустарников, уход за зелеными насаждениями</t>
  </si>
  <si>
    <t>ул. Петра Словцова, 12</t>
  </si>
  <si>
    <t>ООО УК «Авеню 24»</t>
  </si>
  <si>
    <t xml:space="preserve">Октябрьский </t>
  </si>
  <si>
    <t>ООО УК "СуперСтрой"</t>
  </si>
  <si>
    <t>ул. 60 лет Октября, 32, 34, 36</t>
  </si>
  <si>
    <t>Согласование администрациями районов</t>
  </si>
  <si>
    <t>Согласовано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</si>
  <si>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силами.</t>
  </si>
  <si>
    <t>пр.им.газеты Красноярский рабочий, 51</t>
  </si>
  <si>
    <t>ООО УК "Мой Дом"</t>
  </si>
  <si>
    <t>пр.им.газеты Красноярский рабочий, 36</t>
  </si>
  <si>
    <t>Участие в общегородских субботниках, украшение балконов цветами</t>
  </si>
  <si>
    <t>пр.им.газеты Красноярский рабочий, 57Б</t>
  </si>
  <si>
    <t>ул. Коломенская, 22</t>
  </si>
  <si>
    <t>ул. Юности, 9</t>
  </si>
  <si>
    <t>ул. Астраханская, 13</t>
  </si>
  <si>
    <t>ул. Малаховская, 10</t>
  </si>
  <si>
    <t>ул. Юности, 2</t>
  </si>
  <si>
    <t>Выполнение работ по капитальному ремонту общего имущества многоквартирного дома в 2022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</si>
  <si>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ул. Транзитная, 44</t>
  </si>
  <si>
    <t>ул. Затонская, 7</t>
  </si>
  <si>
    <t>ул. Затонская, 7 "а"</t>
  </si>
  <si>
    <t>ул. А. Тимошенкова, 183</t>
  </si>
  <si>
    <t>ул. Мичурина, 49</t>
  </si>
  <si>
    <t>ул. Павлова, 81</t>
  </si>
  <si>
    <t>ул. Щорса, 66</t>
  </si>
  <si>
    <t>Участие в общегородских субботниках.</t>
  </si>
  <si>
    <t>Участие в субботниках.</t>
  </si>
  <si>
    <t>ул. Щорса, 60</t>
  </si>
  <si>
    <t>ул. Щорса, 62</t>
  </si>
  <si>
    <t>Обеспечена гармоничность цветовых решений всех элементов благоустройства дворовой территории</t>
  </si>
  <si>
    <t>ул. Мичурина, 45, ул. Гастелло, 42</t>
  </si>
  <si>
    <t>ул. Баумана, 9</t>
  </si>
  <si>
    <t>ул. Академика Киренского, 56</t>
  </si>
  <si>
    <t>ул. Академика Киренского, 116</t>
  </si>
  <si>
    <t>Не соответствует</t>
  </si>
  <si>
    <t>ул. Мира, 65</t>
  </si>
  <si>
    <t xml:space="preserve">Центральный </t>
  </si>
  <si>
    <t>ООО  "ЖКК"</t>
  </si>
  <si>
    <t>Участие в субботниках. Высадка саженцев и цветов.</t>
  </si>
  <si>
    <t>ул. Карла Маркса, 135</t>
  </si>
  <si>
    <t>пр. Марковского, 80</t>
  </si>
  <si>
    <t>ул. Бограда, 114</t>
  </si>
  <si>
    <t>ул. Робеспьера, 19</t>
  </si>
  <si>
    <t>Сводные данные заявок на выполнение в 2022 году работ по благоустройству дворовых территорий в рамках муниципальной программы «Повышение эффективности деятельности городского самоуправления по формированию современной городской среды» на 2018-2024 годы</t>
  </si>
  <si>
    <t>пр. Металлургов, 36</t>
  </si>
  <si>
    <t>ООО УК "Триумф"</t>
  </si>
  <si>
    <t xml:space="preserve"> -</t>
  </si>
  <si>
    <t>ул. Николаева, 15 "А"</t>
  </si>
  <si>
    <t>ул. Комарова, 6</t>
  </si>
  <si>
    <t>ул. Ферганская, 9 "А"</t>
  </si>
  <si>
    <t>ул. Аэровокзальная, 8 "Ж"</t>
  </si>
  <si>
    <t>ул. Воронова, 21</t>
  </si>
  <si>
    <t>ООО УК "Премиум"</t>
  </si>
  <si>
    <t>ул. Терешковой, 14</t>
  </si>
  <si>
    <t>ул. 40 лет Победы, 12</t>
  </si>
  <si>
    <t>ООО УК "Престиж"</t>
  </si>
  <si>
    <t>пр. 60 лет Образования СССР, 39</t>
  </si>
  <si>
    <t>пр. 60 лет Образования СССР, 21</t>
  </si>
  <si>
    <t>ООО УК "Новый город"</t>
  </si>
  <si>
    <t>пр. Ульяновский, 32 "В"</t>
  </si>
  <si>
    <t>ул. Сергея Лазо, 36</t>
  </si>
  <si>
    <t>ООО УК "Авеню 24"</t>
  </si>
  <si>
    <t>ул. Тельмана, 16 "А"</t>
  </si>
  <si>
    <t>ул. Воронова, 49</t>
  </si>
  <si>
    <t>ул. Малиновского, 27</t>
  </si>
  <si>
    <t xml:space="preserve">пр. Металлургов, 3, 5 </t>
  </si>
  <si>
    <t>ул. Водопьянова, 7 «А»</t>
  </si>
  <si>
    <t>ООО УК «Авантаж»</t>
  </si>
  <si>
    <t>ул. 78 Добровольческой бригады, 1</t>
  </si>
  <si>
    <t>ул. 9 Мая, 44 "А", 46</t>
  </si>
  <si>
    <t>ТСЖ "Мечта"</t>
  </si>
  <si>
    <t>ул. 9 Мая, 10</t>
  </si>
  <si>
    <t>ул. Быковского, 7</t>
  </si>
  <si>
    <t>ул. 9 Мая, 40</t>
  </si>
  <si>
    <t>Количество дворов</t>
  </si>
  <si>
    <t>Участие в общегородских субботниках, включающие в себя уборку территории, побелку деревьев, подготовку газонов к посадке декоративных растений, разбивка клумб, посадка цветов.</t>
  </si>
  <si>
    <t>Посадка зелёных насаждений, проведение субботников</t>
  </si>
  <si>
    <t>ул. Ключевская, 101</t>
  </si>
  <si>
    <t>Участие в общегородских субботниках, санитарных пятницах. Производят работы по омоложению и высадке саженцев и цветов. Участвуют в районнных и дворовых праздниках, в городских программах по сбору макулатуры.</t>
  </si>
  <si>
    <t>ул. Побежимова, 44 "а"</t>
  </si>
  <si>
    <t>ул. Семафорная, 215, 217</t>
  </si>
  <si>
    <t>ул. Судостроительная, 117</t>
  </si>
  <si>
    <t>ул. Свердловская, 49 "а"</t>
  </si>
  <si>
    <t>пер. Медицинский, 16 "а"</t>
  </si>
  <si>
    <t>пр.им.газ.Красноярский Рабочий, 155, 157, 159, ул. Кольцевая, 2</t>
  </si>
  <si>
    <t>ул. Тимошенкова, 131</t>
  </si>
  <si>
    <t>ул. 60 лет Октября, 43</t>
  </si>
  <si>
    <t>пер. Медицинский, 5</t>
  </si>
  <si>
    <t>пр. им. газ. "Красноярский рабочий", 67</t>
  </si>
  <si>
    <t>пр. им. газ. "Красноярский рабочий", 91А</t>
  </si>
  <si>
    <t>Сумма, необходимая районам,  (фед.+край+гор), руб.</t>
  </si>
  <si>
    <t>ул. Красной Армии, 15</t>
  </si>
  <si>
    <t>ул. Забобонова, 10</t>
  </si>
  <si>
    <t>ул. Тотмина, 6</t>
  </si>
  <si>
    <t>ул. 2-я Хабаровская, 4</t>
  </si>
  <si>
    <t>пр-кт Свободный, 62</t>
  </si>
  <si>
    <t>ул. Тотмина, 27А</t>
  </si>
  <si>
    <t>ул. Высотная, 19</t>
  </si>
  <si>
    <t>Список дворовых территорий утверждённых для участия в программе по благоустройству дворовых территорий на 2022 год в городе Красноярске</t>
  </si>
  <si>
    <t>Резервный список дворовых территорий утверждённых для участия в программе по благоустройству дворовых территорий на 2022 год в городе Красноярске</t>
  </si>
  <si>
    <t>Ранжированный список дворовых территорий для участия в программе по благоустройству дворовых территорий на 2022 год в городе Красноярске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</si>
</sst>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dd/mm/yy\ h:mm;@"/>
    <numFmt numFmtId="167" formatCode="#,##0.00\ _₽"/>
    <numFmt numFmtId="168" formatCode="0.0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  <family val="2"/>
      <charset val="204"/>
    </font>
    <font>
      <b/>
      <sz val="28"/>
      <name val="Times New Roman"/>
      <family val="1"/>
      <charset val="204"/>
    </font>
    <font>
      <sz val="14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8" tint="0.79998168889431442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44">
    <xf numFmtId="0" fontId="0" fillId="0" borderId="0" xfId="0"/>
    <xf numFmtId="4" fontId="10" fillId="2" borderId="1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Border="1"/>
    <xf numFmtId="0" fontId="2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166" fontId="4" fillId="0" borderId="0" xfId="3" applyNumberFormat="1" applyFont="1" applyAlignment="1">
      <alignment wrapText="1"/>
    </xf>
    <xf numFmtId="166" fontId="0" fillId="0" borderId="0" xfId="0" applyNumberFormat="1"/>
    <xf numFmtId="0" fontId="23" fillId="0" borderId="1" xfId="0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/>
    <xf numFmtId="0" fontId="7" fillId="2" borderId="2" xfId="3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right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3" applyFont="1" applyFill="1" applyBorder="1" applyAlignment="1">
      <alignment horizontal="center" vertical="center" wrapText="1"/>
    </xf>
    <xf numFmtId="4" fontId="21" fillId="2" borderId="1" xfId="3" applyNumberFormat="1" applyFont="1" applyFill="1" applyBorder="1" applyAlignment="1">
      <alignment horizontal="right" vertical="center" wrapText="1"/>
    </xf>
    <xf numFmtId="0" fontId="22" fillId="2" borderId="1" xfId="3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right" vertical="center" wrapText="1"/>
    </xf>
    <xf numFmtId="4" fontId="25" fillId="2" borderId="1" xfId="3" applyNumberFormat="1" applyFont="1" applyFill="1" applyBorder="1" applyAlignment="1">
      <alignment horizontal="right" vertical="center" wrapText="1"/>
    </xf>
    <xf numFmtId="0" fontId="6" fillId="5" borderId="1" xfId="3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4" fontId="9" fillId="5" borderId="1" xfId="3" applyNumberFormat="1" applyFont="1" applyFill="1" applyBorder="1" applyAlignment="1">
      <alignment horizontal="right" vertical="center" wrapText="1"/>
    </xf>
    <xf numFmtId="4" fontId="6" fillId="5" borderId="1" xfId="3" applyNumberFormat="1" applyFont="1" applyFill="1" applyBorder="1" applyAlignment="1">
      <alignment horizontal="right" vertical="center" wrapText="1"/>
    </xf>
    <xf numFmtId="166" fontId="6" fillId="5" borderId="1" xfId="3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7" fontId="6" fillId="5" borderId="1" xfId="3" applyNumberFormat="1" applyFont="1" applyFill="1" applyBorder="1" applyAlignment="1">
      <alignment horizontal="righ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7" borderId="1" xfId="3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6" fillId="7" borderId="1" xfId="3" applyFont="1" applyFill="1" applyBorder="1" applyAlignment="1">
      <alignment horizontal="center" vertical="center" wrapText="1"/>
    </xf>
    <xf numFmtId="0" fontId="6" fillId="7" borderId="1" xfId="3" applyNumberFormat="1" applyFont="1" applyFill="1" applyBorder="1" applyAlignment="1">
      <alignment horizontal="center" vertical="center" wrapText="1"/>
    </xf>
    <xf numFmtId="0" fontId="7" fillId="7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7" fillId="7" borderId="2" xfId="3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4" fontId="9" fillId="7" borderId="1" xfId="3" applyNumberFormat="1" applyFont="1" applyFill="1" applyBorder="1" applyAlignment="1">
      <alignment horizontal="right" vertical="center" wrapText="1"/>
    </xf>
    <xf numFmtId="4" fontId="6" fillId="7" borderId="1" xfId="3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 vertical="center" wrapText="1"/>
    </xf>
    <xf numFmtId="0" fontId="7" fillId="5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6" fillId="7" borderId="1" xfId="3" applyNumberFormat="1" applyFont="1" applyFill="1" applyBorder="1" applyAlignment="1">
      <alignment horizontal="center" vertical="center" wrapText="1"/>
    </xf>
    <xf numFmtId="2" fontId="28" fillId="7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14" fontId="6" fillId="6" borderId="1" xfId="3" applyNumberFormat="1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4" fontId="9" fillId="6" borderId="1" xfId="3" applyNumberFormat="1" applyFont="1" applyFill="1" applyBorder="1" applyAlignment="1">
      <alignment horizontal="right" vertical="center" wrapText="1"/>
    </xf>
    <xf numFmtId="4" fontId="6" fillId="6" borderId="1" xfId="3" applyNumberFormat="1" applyFont="1" applyFill="1" applyBorder="1" applyAlignment="1">
      <alignment horizontal="right" vertical="center" wrapText="1"/>
    </xf>
    <xf numFmtId="166" fontId="6" fillId="6" borderId="1" xfId="3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0" fontId="6" fillId="8" borderId="1" xfId="3" applyFont="1" applyFill="1" applyBorder="1" applyAlignment="1">
      <alignment horizontal="center" vertical="center" wrapText="1"/>
    </xf>
    <xf numFmtId="14" fontId="6" fillId="8" borderId="1" xfId="3" applyNumberFormat="1" applyFont="1" applyFill="1" applyBorder="1" applyAlignment="1">
      <alignment horizontal="center" vertical="center" wrapText="1"/>
    </xf>
    <xf numFmtId="0" fontId="6" fillId="8" borderId="1" xfId="3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14" fontId="6" fillId="9" borderId="1" xfId="3" applyNumberFormat="1" applyFont="1" applyFill="1" applyBorder="1" applyAlignment="1">
      <alignment horizontal="center" vertical="center" wrapText="1"/>
    </xf>
    <xf numFmtId="0" fontId="6" fillId="9" borderId="1" xfId="3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  <xf numFmtId="4" fontId="9" fillId="9" borderId="1" xfId="3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4" fontId="6" fillId="9" borderId="1" xfId="3" applyNumberFormat="1" applyFont="1" applyFill="1" applyBorder="1" applyAlignment="1">
      <alignment horizontal="right" vertical="center" wrapText="1"/>
    </xf>
    <xf numFmtId="166" fontId="6" fillId="9" borderId="1" xfId="3" applyNumberFormat="1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4" fontId="9" fillId="8" borderId="1" xfId="3" applyNumberFormat="1" applyFont="1" applyFill="1" applyBorder="1" applyAlignment="1">
      <alignment horizontal="right" vertical="center" wrapText="1"/>
    </xf>
    <xf numFmtId="4" fontId="6" fillId="8" borderId="1" xfId="3" applyNumberFormat="1" applyFont="1" applyFill="1" applyBorder="1" applyAlignment="1">
      <alignment horizontal="right" vertical="center" wrapText="1"/>
    </xf>
    <xf numFmtId="166" fontId="6" fillId="8" borderId="1" xfId="3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0" fontId="6" fillId="10" borderId="1" xfId="3" applyFont="1" applyFill="1" applyBorder="1" applyAlignment="1">
      <alignment horizontal="center" vertical="center" wrapText="1"/>
    </xf>
    <xf numFmtId="14" fontId="6" fillId="10" borderId="1" xfId="3" applyNumberFormat="1" applyFont="1" applyFill="1" applyBorder="1" applyAlignment="1">
      <alignment horizontal="center" vertical="center" wrapText="1"/>
    </xf>
    <xf numFmtId="0" fontId="6" fillId="10" borderId="1" xfId="3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4" fontId="6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/>
    </xf>
    <xf numFmtId="0" fontId="9" fillId="10" borderId="1" xfId="3" applyFont="1" applyFill="1" applyBorder="1" applyAlignment="1">
      <alignment horizontal="center" vertical="center" wrapText="1"/>
    </xf>
    <xf numFmtId="4" fontId="9" fillId="10" borderId="1" xfId="3" applyNumberFormat="1" applyFont="1" applyFill="1" applyBorder="1" applyAlignment="1">
      <alignment horizontal="right" vertical="center" wrapText="1"/>
    </xf>
    <xf numFmtId="4" fontId="6" fillId="10" borderId="1" xfId="3" applyNumberFormat="1" applyFont="1" applyFill="1" applyBorder="1" applyAlignment="1">
      <alignment horizontal="right" vertical="center" wrapText="1"/>
    </xf>
    <xf numFmtId="166" fontId="6" fillId="10" borderId="1" xfId="3" applyNumberFormat="1" applyFont="1" applyFill="1" applyBorder="1" applyAlignment="1">
      <alignment horizontal="center" vertical="center" wrapText="1"/>
    </xf>
    <xf numFmtId="2" fontId="6" fillId="1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4" fontId="25" fillId="0" borderId="0" xfId="0" applyNumberFormat="1" applyFont="1"/>
    <xf numFmtId="3" fontId="13" fillId="0" borderId="1" xfId="0" applyNumberFormat="1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14" fontId="6" fillId="11" borderId="1" xfId="0" applyNumberFormat="1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6" fillId="11" borderId="1" xfId="3" applyFont="1" applyFill="1" applyBorder="1" applyAlignment="1">
      <alignment horizontal="center" vertical="center" wrapText="1"/>
    </xf>
    <xf numFmtId="14" fontId="6" fillId="11" borderId="1" xfId="3" applyNumberFormat="1" applyFont="1" applyFill="1" applyBorder="1" applyAlignment="1">
      <alignment horizontal="center" vertical="center" wrapText="1"/>
    </xf>
    <xf numFmtId="0" fontId="6" fillId="11" borderId="1" xfId="3" applyNumberFormat="1" applyFont="1" applyFill="1" applyBorder="1" applyAlignment="1">
      <alignment horizontal="center" vertical="center" wrapText="1"/>
    </xf>
    <xf numFmtId="2" fontId="6" fillId="11" borderId="1" xfId="3" applyNumberFormat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 wrapText="1"/>
    </xf>
    <xf numFmtId="4" fontId="9" fillId="11" borderId="1" xfId="3" applyNumberFormat="1" applyFont="1" applyFill="1" applyBorder="1" applyAlignment="1">
      <alignment horizontal="right" vertical="center" wrapText="1"/>
    </xf>
    <xf numFmtId="4" fontId="6" fillId="11" borderId="1" xfId="3" applyNumberFormat="1" applyFont="1" applyFill="1" applyBorder="1" applyAlignment="1">
      <alignment horizontal="right" vertical="center" wrapText="1"/>
    </xf>
    <xf numFmtId="166" fontId="6" fillId="11" borderId="1" xfId="3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center" vertical="center"/>
    </xf>
    <xf numFmtId="4" fontId="6" fillId="11" borderId="1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7" fontId="7" fillId="2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center" vertical="center"/>
    </xf>
    <xf numFmtId="166" fontId="6" fillId="7" borderId="1" xfId="3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right" vertical="center" wrapText="1"/>
    </xf>
    <xf numFmtId="0" fontId="6" fillId="7" borderId="1" xfId="3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/>
    </xf>
    <xf numFmtId="4" fontId="14" fillId="7" borderId="1" xfId="0" applyNumberFormat="1" applyFont="1" applyFill="1" applyBorder="1" applyAlignment="1">
      <alignment horizontal="right" vertical="center"/>
    </xf>
    <xf numFmtId="167" fontId="14" fillId="7" borderId="1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right" vertical="center" wrapText="1"/>
    </xf>
    <xf numFmtId="167" fontId="14" fillId="8" borderId="1" xfId="0" applyNumberFormat="1" applyFont="1" applyFill="1" applyBorder="1" applyAlignment="1">
      <alignment horizontal="right"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167" fontId="14" fillId="10" borderId="1" xfId="0" applyNumberFormat="1" applyFont="1" applyFill="1" applyBorder="1" applyAlignment="1">
      <alignment horizontal="right" vertical="center" wrapText="1"/>
    </xf>
    <xf numFmtId="4" fontId="9" fillId="11" borderId="1" xfId="0" applyNumberFormat="1" applyFont="1" applyFill="1" applyBorder="1" applyAlignment="1">
      <alignment horizontal="right" vertical="center" wrapText="1"/>
    </xf>
    <xf numFmtId="0" fontId="6" fillId="11" borderId="1" xfId="0" applyFont="1" applyFill="1" applyBorder="1" applyAlignment="1">
      <alignment horizontal="right" vertical="center" wrapText="1"/>
    </xf>
    <xf numFmtId="4" fontId="15" fillId="2" borderId="1" xfId="3" applyNumberFormat="1" applyFont="1" applyFill="1" applyBorder="1" applyAlignment="1">
      <alignment horizontal="right" vertical="center" wrapText="1"/>
    </xf>
    <xf numFmtId="168" fontId="6" fillId="7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10" borderId="1" xfId="3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1" xfId="3" applyFont="1" applyFill="1" applyBorder="1" applyAlignment="1">
      <alignment horizontal="left" vertical="center" wrapText="1"/>
    </xf>
    <xf numFmtId="167" fontId="6" fillId="8" borderId="1" xfId="0" applyNumberFormat="1" applyFont="1" applyFill="1" applyBorder="1" applyAlignment="1">
      <alignment horizontal="right" vertical="center" wrapText="1"/>
    </xf>
    <xf numFmtId="4" fontId="21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14" fontId="6" fillId="13" borderId="1" xfId="3" applyNumberFormat="1" applyFont="1" applyFill="1" applyBorder="1" applyAlignment="1">
      <alignment horizontal="center" vertical="center" wrapText="1"/>
    </xf>
    <xf numFmtId="167" fontId="14" fillId="13" borderId="1" xfId="0" applyNumberFormat="1" applyFont="1" applyFill="1" applyBorder="1" applyAlignment="1">
      <alignment horizontal="right" vertical="center" wrapText="1"/>
    </xf>
    <xf numFmtId="4" fontId="9" fillId="13" borderId="1" xfId="3" applyNumberFormat="1" applyFont="1" applyFill="1" applyBorder="1" applyAlignment="1">
      <alignment horizontal="right" vertical="center" wrapText="1"/>
    </xf>
    <xf numFmtId="4" fontId="6" fillId="13" borderId="1" xfId="3" applyNumberFormat="1" applyFont="1" applyFill="1" applyBorder="1" applyAlignment="1">
      <alignment horizontal="right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3" borderId="1" xfId="3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9" fillId="13" borderId="1" xfId="3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right" vertical="center" wrapText="1"/>
    </xf>
    <xf numFmtId="4" fontId="6" fillId="13" borderId="1" xfId="0" applyNumberFormat="1" applyFont="1" applyFill="1" applyBorder="1" applyAlignment="1">
      <alignment horizontal="right" vertical="center" wrapText="1"/>
    </xf>
    <xf numFmtId="14" fontId="6" fillId="13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center" vertical="center" wrapText="1"/>
    </xf>
    <xf numFmtId="0" fontId="6" fillId="11" borderId="2" xfId="3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0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14" fontId="6" fillId="6" borderId="2" xfId="3" applyNumberFormat="1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left" vertical="center" wrapText="1"/>
    </xf>
    <xf numFmtId="0" fontId="6" fillId="13" borderId="1" xfId="3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3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6" fillId="7" borderId="1" xfId="3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165" fontId="10" fillId="2" borderId="3" xfId="3" applyNumberFormat="1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2" fontId="10" fillId="2" borderId="2" xfId="3" applyNumberFormat="1" applyFont="1" applyFill="1" applyBorder="1" applyAlignment="1">
      <alignment horizontal="center" vertical="center" wrapText="1"/>
    </xf>
    <xf numFmtId="2" fontId="10" fillId="2" borderId="3" xfId="3" applyNumberFormat="1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0" fillId="2" borderId="4" xfId="3" applyNumberFormat="1" applyFont="1" applyFill="1" applyBorder="1" applyAlignment="1">
      <alignment horizontal="center" vertical="center" wrapText="1"/>
    </xf>
    <xf numFmtId="4" fontId="10" fillId="2" borderId="6" xfId="3" applyNumberFormat="1" applyFont="1" applyFill="1" applyBorder="1" applyAlignment="1">
      <alignment horizontal="center" vertical="center" wrapText="1"/>
    </xf>
    <xf numFmtId="4" fontId="10" fillId="2" borderId="5" xfId="3" applyNumberFormat="1" applyFont="1" applyFill="1" applyBorder="1" applyAlignment="1">
      <alignment horizontal="center" vertical="center" wrapText="1"/>
    </xf>
    <xf numFmtId="166" fontId="10" fillId="2" borderId="2" xfId="3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2" fontId="10" fillId="3" borderId="2" xfId="3" applyNumberFormat="1" applyFont="1" applyFill="1" applyBorder="1" applyAlignment="1">
      <alignment horizontal="center" vertical="center" wrapText="1"/>
    </xf>
    <xf numFmtId="2" fontId="10" fillId="3" borderId="3" xfId="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6" fillId="6" borderId="1" xfId="3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/>
    </xf>
  </cellXfs>
  <cellStyles count="10">
    <cellStyle name="Обычный" xfId="0" builtinId="0"/>
    <cellStyle name="Обычный 2" xfId="1"/>
    <cellStyle name="Обычный 2 2" xfId="2"/>
    <cellStyle name="Обычный 2 2 2" xfId="7"/>
    <cellStyle name="Обычный 2 3" xfId="3"/>
    <cellStyle name="Обычный 3" xfId="4"/>
    <cellStyle name="Обычный 4" xfId="5"/>
    <cellStyle name="Обычный 4 2" xfId="8"/>
    <cellStyle name="Финансовый 2" xfId="6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V93"/>
  <sheetViews>
    <sheetView tabSelected="1" zoomScale="50" zoomScaleNormal="50" workbookViewId="0">
      <pane ySplit="5" topLeftCell="A6" activePane="bottomLeft" state="frozen"/>
      <selection pane="bottomLeft" activeCell="I13" sqref="I13"/>
    </sheetView>
  </sheetViews>
  <sheetFormatPr defaultRowHeight="12.75" x14ac:dyDescent="0.2"/>
  <cols>
    <col min="2" max="2" width="31.28515625" customWidth="1"/>
    <col min="3" max="3" width="22" customWidth="1"/>
    <col min="4" max="4" width="24" customWidth="1"/>
    <col min="5" max="5" width="25.85546875" customWidth="1"/>
    <col min="6" max="7" width="9.140625" customWidth="1"/>
    <col min="8" max="8" width="39.5703125" customWidth="1"/>
    <col min="9" max="9" width="9.140625" customWidth="1"/>
    <col min="10" max="10" width="16.140625" customWidth="1"/>
    <col min="11" max="13" width="9.140625" customWidth="1"/>
    <col min="14" max="14" width="54.140625" customWidth="1"/>
    <col min="15" max="15" width="9.140625" customWidth="1"/>
    <col min="16" max="16" width="25.85546875" customWidth="1"/>
    <col min="17" max="17" width="9.140625" customWidth="1"/>
    <col min="18" max="18" width="25.5703125" customWidth="1"/>
    <col min="19" max="19" width="9.140625" customWidth="1"/>
    <col min="20" max="20" width="16.140625" customWidth="1"/>
    <col min="21" max="21" width="9.140625" customWidth="1"/>
    <col min="22" max="22" width="18.5703125" customWidth="1"/>
    <col min="23" max="25" width="9.140625" customWidth="1"/>
    <col min="26" max="31" width="10.5703125" customWidth="1"/>
    <col min="32" max="32" width="11.140625" customWidth="1"/>
    <col min="33" max="33" width="18" customWidth="1"/>
    <col min="34" max="34" width="21.140625" customWidth="1"/>
    <col min="35" max="38" width="18" customWidth="1"/>
    <col min="39" max="39" width="19.140625" customWidth="1"/>
    <col min="40" max="40" width="20.5703125" customWidth="1"/>
    <col min="41" max="41" width="18" customWidth="1"/>
    <col min="42" max="42" width="21.140625" style="13" customWidth="1"/>
    <col min="43" max="43" width="32.7109375" customWidth="1"/>
    <col min="44" max="44" width="26.28515625" customWidth="1"/>
    <col min="45" max="45" width="26.140625" customWidth="1"/>
    <col min="46" max="46" width="20.5703125" hidden="1" customWidth="1"/>
    <col min="47" max="47" width="12.85546875" hidden="1" customWidth="1"/>
    <col min="48" max="48" width="11.140625" hidden="1" customWidth="1"/>
  </cols>
  <sheetData>
    <row r="1" spans="1:48" ht="73.5" customHeight="1" x14ac:dyDescent="0.2">
      <c r="A1" s="211" t="s">
        <v>186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</row>
    <row r="2" spans="1:48" ht="31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12"/>
    </row>
    <row r="3" spans="1:48" ht="45.75" customHeight="1" x14ac:dyDescent="0.2">
      <c r="A3" s="205" t="s">
        <v>3</v>
      </c>
      <c r="B3" s="199" t="s">
        <v>4</v>
      </c>
      <c r="C3" s="199" t="s">
        <v>5</v>
      </c>
      <c r="D3" s="199" t="s">
        <v>6</v>
      </c>
      <c r="E3" s="199" t="s">
        <v>7</v>
      </c>
      <c r="F3" s="199" t="s">
        <v>8</v>
      </c>
      <c r="G3" s="199" t="s">
        <v>9</v>
      </c>
      <c r="H3" s="199" t="s">
        <v>103</v>
      </c>
      <c r="I3" s="199" t="s">
        <v>9</v>
      </c>
      <c r="J3" s="203" t="s">
        <v>55</v>
      </c>
      <c r="K3" s="199" t="s">
        <v>9</v>
      </c>
      <c r="L3" s="201" t="s">
        <v>10</v>
      </c>
      <c r="M3" s="199" t="s">
        <v>9</v>
      </c>
      <c r="N3" s="199" t="s">
        <v>11</v>
      </c>
      <c r="O3" s="199" t="s">
        <v>9</v>
      </c>
      <c r="P3" s="207" t="s">
        <v>12</v>
      </c>
      <c r="Q3" s="199" t="s">
        <v>9</v>
      </c>
      <c r="R3" s="199" t="s">
        <v>13</v>
      </c>
      <c r="S3" s="199" t="s">
        <v>9</v>
      </c>
      <c r="T3" s="199" t="s">
        <v>14</v>
      </c>
      <c r="U3" s="199" t="s">
        <v>9</v>
      </c>
      <c r="V3" s="203" t="s">
        <v>56</v>
      </c>
      <c r="W3" s="199" t="s">
        <v>9</v>
      </c>
      <c r="X3" s="201" t="s">
        <v>15</v>
      </c>
      <c r="Y3" s="199" t="s">
        <v>9</v>
      </c>
      <c r="Z3" s="201" t="s">
        <v>16</v>
      </c>
      <c r="AA3" s="199" t="s">
        <v>9</v>
      </c>
      <c r="AB3" s="199" t="s">
        <v>23</v>
      </c>
      <c r="AC3" s="199" t="s">
        <v>9</v>
      </c>
      <c r="AD3" s="209" t="s">
        <v>54</v>
      </c>
      <c r="AE3" s="199" t="s">
        <v>9</v>
      </c>
      <c r="AF3" s="203" t="s">
        <v>57</v>
      </c>
      <c r="AG3" s="203" t="s">
        <v>9</v>
      </c>
      <c r="AH3" s="219" t="s">
        <v>58</v>
      </c>
      <c r="AI3" s="203" t="s">
        <v>9</v>
      </c>
      <c r="AJ3" s="199" t="s">
        <v>17</v>
      </c>
      <c r="AK3" s="214" t="s">
        <v>18</v>
      </c>
      <c r="AL3" s="215"/>
      <c r="AM3" s="216"/>
      <c r="AN3" s="214" t="s">
        <v>19</v>
      </c>
      <c r="AO3" s="215"/>
      <c r="AP3" s="216"/>
      <c r="AQ3" s="214" t="s">
        <v>20</v>
      </c>
      <c r="AR3" s="215"/>
      <c r="AS3" s="216"/>
      <c r="AT3" s="217" t="s">
        <v>24</v>
      </c>
      <c r="AU3" s="212" t="s">
        <v>59</v>
      </c>
      <c r="AV3" s="212" t="s">
        <v>60</v>
      </c>
    </row>
    <row r="4" spans="1:48" ht="148.5" customHeight="1" x14ac:dyDescent="0.2">
      <c r="A4" s="206"/>
      <c r="B4" s="200"/>
      <c r="C4" s="200"/>
      <c r="D4" s="200"/>
      <c r="E4" s="200"/>
      <c r="F4" s="200"/>
      <c r="G4" s="200"/>
      <c r="H4" s="200"/>
      <c r="I4" s="200"/>
      <c r="J4" s="204"/>
      <c r="K4" s="200"/>
      <c r="L4" s="202"/>
      <c r="M4" s="200"/>
      <c r="N4" s="200"/>
      <c r="O4" s="200"/>
      <c r="P4" s="208"/>
      <c r="Q4" s="200"/>
      <c r="R4" s="200"/>
      <c r="S4" s="200"/>
      <c r="T4" s="200"/>
      <c r="U4" s="200"/>
      <c r="V4" s="204"/>
      <c r="W4" s="200"/>
      <c r="X4" s="202"/>
      <c r="Y4" s="200"/>
      <c r="Z4" s="202"/>
      <c r="AA4" s="200"/>
      <c r="AB4" s="200"/>
      <c r="AC4" s="200"/>
      <c r="AD4" s="210"/>
      <c r="AE4" s="200"/>
      <c r="AF4" s="204"/>
      <c r="AG4" s="204"/>
      <c r="AH4" s="220"/>
      <c r="AI4" s="204"/>
      <c r="AJ4" s="200"/>
      <c r="AK4" s="1" t="s">
        <v>21</v>
      </c>
      <c r="AL4" s="1" t="s">
        <v>35</v>
      </c>
      <c r="AM4" s="1" t="s">
        <v>22</v>
      </c>
      <c r="AN4" s="1" t="s">
        <v>21</v>
      </c>
      <c r="AO4" s="1" t="s">
        <v>35</v>
      </c>
      <c r="AP4" s="1" t="s">
        <v>22</v>
      </c>
      <c r="AQ4" s="1" t="s">
        <v>21</v>
      </c>
      <c r="AR4" s="1" t="s">
        <v>35</v>
      </c>
      <c r="AS4" s="1" t="s">
        <v>22</v>
      </c>
      <c r="AT4" s="218"/>
      <c r="AU4" s="213"/>
      <c r="AV4" s="213"/>
    </row>
    <row r="5" spans="1:48" ht="15.75" x14ac:dyDescent="0.2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7">
        <v>17</v>
      </c>
      <c r="R5" s="17">
        <v>18</v>
      </c>
      <c r="S5" s="17">
        <v>19</v>
      </c>
      <c r="T5" s="17">
        <v>20</v>
      </c>
      <c r="U5" s="17">
        <v>21</v>
      </c>
      <c r="V5" s="17">
        <v>22</v>
      </c>
      <c r="W5" s="17">
        <v>23</v>
      </c>
      <c r="X5" s="17">
        <v>24</v>
      </c>
      <c r="Y5" s="17">
        <v>25</v>
      </c>
      <c r="Z5" s="17">
        <v>26</v>
      </c>
      <c r="AA5" s="17">
        <v>27</v>
      </c>
      <c r="AB5" s="17">
        <v>28</v>
      </c>
      <c r="AC5" s="17">
        <v>29</v>
      </c>
      <c r="AD5" s="17">
        <v>30</v>
      </c>
      <c r="AE5" s="17">
        <v>31</v>
      </c>
      <c r="AF5" s="17">
        <v>32</v>
      </c>
      <c r="AG5" s="17">
        <v>33</v>
      </c>
      <c r="AH5" s="17">
        <v>34</v>
      </c>
      <c r="AI5" s="17">
        <v>35</v>
      </c>
      <c r="AJ5" s="17">
        <v>36</v>
      </c>
      <c r="AK5" s="17">
        <v>37</v>
      </c>
      <c r="AL5" s="17">
        <v>38</v>
      </c>
      <c r="AM5" s="17">
        <v>39</v>
      </c>
      <c r="AN5" s="17">
        <v>40</v>
      </c>
      <c r="AO5" s="17">
        <v>41</v>
      </c>
      <c r="AP5" s="17">
        <v>42</v>
      </c>
      <c r="AQ5" s="17">
        <v>43</v>
      </c>
      <c r="AR5" s="17">
        <v>44</v>
      </c>
      <c r="AS5" s="17">
        <v>45</v>
      </c>
      <c r="AT5" s="17">
        <v>46</v>
      </c>
      <c r="AU5" s="17">
        <v>47</v>
      </c>
      <c r="AV5" s="17">
        <v>48</v>
      </c>
    </row>
    <row r="6" spans="1:48" s="16" customFormat="1" ht="55.5" customHeight="1" x14ac:dyDescent="0.25">
      <c r="A6" s="20">
        <v>1</v>
      </c>
      <c r="B6" s="184" t="s">
        <v>127</v>
      </c>
      <c r="C6" s="75" t="s">
        <v>1</v>
      </c>
      <c r="D6" s="75" t="s">
        <v>39</v>
      </c>
      <c r="E6" s="76">
        <v>44283</v>
      </c>
      <c r="F6" s="75">
        <v>1960</v>
      </c>
      <c r="G6" s="75">
        <v>6</v>
      </c>
      <c r="H6" s="75" t="s">
        <v>67</v>
      </c>
      <c r="I6" s="75">
        <v>0</v>
      </c>
      <c r="J6" s="75" t="s">
        <v>65</v>
      </c>
      <c r="K6" s="75">
        <v>5</v>
      </c>
      <c r="L6" s="77">
        <v>91.08</v>
      </c>
      <c r="M6" s="75">
        <v>8</v>
      </c>
      <c r="N6" s="75" t="s">
        <v>37</v>
      </c>
      <c r="O6" s="75">
        <v>10</v>
      </c>
      <c r="P6" s="75" t="s">
        <v>63</v>
      </c>
      <c r="Q6" s="75">
        <v>3</v>
      </c>
      <c r="R6" s="75" t="s">
        <v>28</v>
      </c>
      <c r="S6" s="75">
        <v>0</v>
      </c>
      <c r="T6" s="75">
        <v>275</v>
      </c>
      <c r="U6" s="75">
        <v>7</v>
      </c>
      <c r="V6" s="75" t="s">
        <v>61</v>
      </c>
      <c r="W6" s="75">
        <v>10</v>
      </c>
      <c r="X6" s="77">
        <v>3.5</v>
      </c>
      <c r="Y6" s="77">
        <v>3</v>
      </c>
      <c r="Z6" s="77" t="s">
        <v>26</v>
      </c>
      <c r="AA6" s="77">
        <v>0</v>
      </c>
      <c r="AB6" s="77" t="s">
        <v>26</v>
      </c>
      <c r="AC6" s="77">
        <v>0</v>
      </c>
      <c r="AD6" s="77">
        <v>124</v>
      </c>
      <c r="AE6" s="75">
        <v>3</v>
      </c>
      <c r="AF6" s="77" t="s">
        <v>62</v>
      </c>
      <c r="AG6" s="77">
        <v>10</v>
      </c>
      <c r="AH6" s="77" t="s">
        <v>58</v>
      </c>
      <c r="AI6" s="75">
        <v>10</v>
      </c>
      <c r="AJ6" s="94">
        <f t="shared" ref="AJ6" si="0">G6+I6+K6+M6+O6+Q6+S6+U6+W6+Y6+AA6+AC6+AE6+AG6+AI6</f>
        <v>75</v>
      </c>
      <c r="AK6" s="95">
        <f t="shared" ref="AK6" si="1">AL6+AM6</f>
        <v>2055639.46</v>
      </c>
      <c r="AL6" s="96">
        <v>1983692.08</v>
      </c>
      <c r="AM6" s="96">
        <v>71947.38</v>
      </c>
      <c r="AN6" s="95">
        <f t="shared" ref="AN6" si="2">AO6+AP6</f>
        <v>0</v>
      </c>
      <c r="AO6" s="96">
        <v>0</v>
      </c>
      <c r="AP6" s="96">
        <v>0</v>
      </c>
      <c r="AQ6" s="96">
        <f t="shared" ref="AQ6" si="3">AK6+AN6</f>
        <v>2055639.46</v>
      </c>
      <c r="AR6" s="95">
        <f t="shared" ref="AR6" si="4">AL6+AO6</f>
        <v>1983692.08</v>
      </c>
      <c r="AS6" s="96">
        <f t="shared" ref="AS6" si="5">AM6+AP6</f>
        <v>71947.38</v>
      </c>
      <c r="AT6" s="97">
        <v>44382.375</v>
      </c>
      <c r="AU6" s="98">
        <f t="shared" ref="AU6" si="6">AM6/AK6*100</f>
        <v>3.4999999464886709</v>
      </c>
      <c r="AV6" s="98" t="e">
        <f t="shared" ref="AV6" si="7">AP6/AN6*100</f>
        <v>#DIV/0!</v>
      </c>
    </row>
    <row r="7" spans="1:48" s="16" customFormat="1" ht="55.5" customHeight="1" x14ac:dyDescent="0.25">
      <c r="A7" s="20">
        <v>2</v>
      </c>
      <c r="B7" s="187" t="s">
        <v>89</v>
      </c>
      <c r="C7" s="115" t="s">
        <v>48</v>
      </c>
      <c r="D7" s="115" t="s">
        <v>32</v>
      </c>
      <c r="E7" s="116">
        <v>44374</v>
      </c>
      <c r="F7" s="115">
        <v>1968</v>
      </c>
      <c r="G7" s="115">
        <v>6</v>
      </c>
      <c r="H7" s="115" t="s">
        <v>31</v>
      </c>
      <c r="I7" s="115">
        <v>0</v>
      </c>
      <c r="J7" s="115" t="s">
        <v>65</v>
      </c>
      <c r="K7" s="115">
        <v>5</v>
      </c>
      <c r="L7" s="115">
        <v>81.17</v>
      </c>
      <c r="M7" s="115">
        <v>7</v>
      </c>
      <c r="N7" s="115" t="s">
        <v>161</v>
      </c>
      <c r="O7" s="115">
        <v>10</v>
      </c>
      <c r="P7" s="115" t="s">
        <v>63</v>
      </c>
      <c r="Q7" s="115">
        <v>3</v>
      </c>
      <c r="R7" s="115" t="s">
        <v>28</v>
      </c>
      <c r="S7" s="115">
        <v>0</v>
      </c>
      <c r="T7" s="117">
        <v>307</v>
      </c>
      <c r="U7" s="115">
        <v>7</v>
      </c>
      <c r="V7" s="115" t="s">
        <v>162</v>
      </c>
      <c r="W7" s="115">
        <v>10</v>
      </c>
      <c r="X7" s="115">
        <v>3.5</v>
      </c>
      <c r="Y7" s="115">
        <v>3</v>
      </c>
      <c r="Z7" s="115">
        <v>20.5</v>
      </c>
      <c r="AA7" s="115">
        <v>1</v>
      </c>
      <c r="AB7" s="115" t="s">
        <v>64</v>
      </c>
      <c r="AC7" s="115">
        <v>0</v>
      </c>
      <c r="AD7" s="115">
        <v>99</v>
      </c>
      <c r="AE7" s="115">
        <v>3</v>
      </c>
      <c r="AF7" s="115" t="s">
        <v>62</v>
      </c>
      <c r="AG7" s="115">
        <v>10</v>
      </c>
      <c r="AH7" s="115" t="s">
        <v>58</v>
      </c>
      <c r="AI7" s="115">
        <v>10</v>
      </c>
      <c r="AJ7" s="122">
        <f t="shared" ref="AJ7:AJ38" si="8">G7+I7+K7+M7+O7+Q7+S7+U7+W7+Y7+AA7+AC7+AE7+AG7+AI7</f>
        <v>75</v>
      </c>
      <c r="AK7" s="123">
        <f t="shared" ref="AK7:AK38" si="9">AL7+AM7</f>
        <v>2904294</v>
      </c>
      <c r="AL7" s="124">
        <v>2802643.71</v>
      </c>
      <c r="AM7" s="124">
        <v>101650.29</v>
      </c>
      <c r="AN7" s="123">
        <f t="shared" ref="AN7:AN38" si="10">AO7+AP7</f>
        <v>2421547.2000000002</v>
      </c>
      <c r="AO7" s="124">
        <v>1925130.02</v>
      </c>
      <c r="AP7" s="124">
        <v>496417.18</v>
      </c>
      <c r="AQ7" s="124">
        <f t="shared" ref="AQ7:AQ20" si="11">AK7+AN7</f>
        <v>5325841.2</v>
      </c>
      <c r="AR7" s="123">
        <f t="shared" ref="AR7:AR20" si="12">AL7+AO7</f>
        <v>4727773.7300000004</v>
      </c>
      <c r="AS7" s="124">
        <f t="shared" ref="AS7:AS20" si="13">AM7+AP7</f>
        <v>598067.47</v>
      </c>
      <c r="AT7" s="125">
        <v>44386.583333333336</v>
      </c>
      <c r="AU7" s="126">
        <f t="shared" ref="AU7:AU17" si="14">AM7/AK7*100</f>
        <v>3.4999999999999996</v>
      </c>
      <c r="AV7" s="126">
        <f t="shared" ref="AV7:AV32" si="15">AP7/AN7*100</f>
        <v>20.500000165183646</v>
      </c>
    </row>
    <row r="8" spans="1:48" s="16" customFormat="1" ht="55.5" customHeight="1" x14ac:dyDescent="0.25">
      <c r="A8" s="20">
        <v>3</v>
      </c>
      <c r="B8" s="184" t="s">
        <v>128</v>
      </c>
      <c r="C8" s="75" t="s">
        <v>1</v>
      </c>
      <c r="D8" s="75" t="s">
        <v>39</v>
      </c>
      <c r="E8" s="76">
        <v>44294</v>
      </c>
      <c r="F8" s="75">
        <v>1961</v>
      </c>
      <c r="G8" s="75">
        <v>6</v>
      </c>
      <c r="H8" s="75" t="s">
        <v>67</v>
      </c>
      <c r="I8" s="75">
        <v>0</v>
      </c>
      <c r="J8" s="75" t="s">
        <v>65</v>
      </c>
      <c r="K8" s="75">
        <v>5</v>
      </c>
      <c r="L8" s="77">
        <v>97</v>
      </c>
      <c r="M8" s="75">
        <v>8</v>
      </c>
      <c r="N8" s="75" t="s">
        <v>37</v>
      </c>
      <c r="O8" s="75">
        <v>10</v>
      </c>
      <c r="P8" s="75" t="s">
        <v>63</v>
      </c>
      <c r="Q8" s="75">
        <v>3</v>
      </c>
      <c r="R8" s="75" t="s">
        <v>28</v>
      </c>
      <c r="S8" s="75">
        <v>0</v>
      </c>
      <c r="T8" s="75">
        <v>275</v>
      </c>
      <c r="U8" s="75">
        <v>7</v>
      </c>
      <c r="V8" s="75" t="s">
        <v>61</v>
      </c>
      <c r="W8" s="75">
        <v>10</v>
      </c>
      <c r="X8" s="77" t="s">
        <v>26</v>
      </c>
      <c r="Y8" s="77">
        <v>0</v>
      </c>
      <c r="Z8" s="77">
        <v>20.5</v>
      </c>
      <c r="AA8" s="77">
        <v>1</v>
      </c>
      <c r="AB8" s="77" t="s">
        <v>26</v>
      </c>
      <c r="AC8" s="77">
        <v>0</v>
      </c>
      <c r="AD8" s="77">
        <v>120</v>
      </c>
      <c r="AE8" s="75">
        <v>3</v>
      </c>
      <c r="AF8" s="77" t="s">
        <v>62</v>
      </c>
      <c r="AG8" s="77">
        <v>10</v>
      </c>
      <c r="AH8" s="77" t="s">
        <v>58</v>
      </c>
      <c r="AI8" s="75">
        <v>10</v>
      </c>
      <c r="AJ8" s="94">
        <f t="shared" si="8"/>
        <v>73</v>
      </c>
      <c r="AK8" s="95">
        <f t="shared" si="9"/>
        <v>0</v>
      </c>
      <c r="AL8" s="96">
        <v>0</v>
      </c>
      <c r="AM8" s="96">
        <v>0</v>
      </c>
      <c r="AN8" s="95">
        <f t="shared" si="10"/>
        <v>1804716</v>
      </c>
      <c r="AO8" s="96">
        <v>1434749.22</v>
      </c>
      <c r="AP8" s="96">
        <v>369966.78</v>
      </c>
      <c r="AQ8" s="96">
        <f t="shared" si="11"/>
        <v>1804716</v>
      </c>
      <c r="AR8" s="95">
        <f t="shared" si="12"/>
        <v>1434749.22</v>
      </c>
      <c r="AS8" s="96">
        <f t="shared" si="13"/>
        <v>369966.78</v>
      </c>
      <c r="AT8" s="97">
        <v>44382.378472222219</v>
      </c>
      <c r="AU8" s="98" t="e">
        <f t="shared" si="14"/>
        <v>#DIV/0!</v>
      </c>
      <c r="AV8" s="98">
        <f t="shared" si="15"/>
        <v>20.5</v>
      </c>
    </row>
    <row r="9" spans="1:48" s="16" customFormat="1" ht="55.5" customHeight="1" x14ac:dyDescent="0.25">
      <c r="A9" s="20">
        <v>4</v>
      </c>
      <c r="B9" s="184" t="s">
        <v>66</v>
      </c>
      <c r="C9" s="75" t="s">
        <v>1</v>
      </c>
      <c r="D9" s="75" t="s">
        <v>36</v>
      </c>
      <c r="E9" s="162">
        <v>44372</v>
      </c>
      <c r="F9" s="75">
        <v>1993</v>
      </c>
      <c r="G9" s="75">
        <v>5</v>
      </c>
      <c r="H9" s="75" t="s">
        <v>67</v>
      </c>
      <c r="I9" s="75">
        <v>0</v>
      </c>
      <c r="J9" s="75" t="s">
        <v>68</v>
      </c>
      <c r="K9" s="75">
        <v>5</v>
      </c>
      <c r="L9" s="77">
        <v>82.69</v>
      </c>
      <c r="M9" s="75">
        <v>7</v>
      </c>
      <c r="N9" s="75" t="s">
        <v>37</v>
      </c>
      <c r="O9" s="75">
        <v>10</v>
      </c>
      <c r="P9" s="75" t="s">
        <v>63</v>
      </c>
      <c r="Q9" s="75">
        <v>3</v>
      </c>
      <c r="R9" s="75" t="s">
        <v>28</v>
      </c>
      <c r="S9" s="75">
        <v>0</v>
      </c>
      <c r="T9" s="75">
        <v>435</v>
      </c>
      <c r="U9" s="75">
        <v>7</v>
      </c>
      <c r="V9" s="75" t="s">
        <v>61</v>
      </c>
      <c r="W9" s="75">
        <v>10</v>
      </c>
      <c r="X9" s="77">
        <v>0</v>
      </c>
      <c r="Y9" s="77">
        <v>0</v>
      </c>
      <c r="Z9" s="77">
        <v>30.1</v>
      </c>
      <c r="AA9" s="77">
        <v>3</v>
      </c>
      <c r="AB9" s="77" t="s">
        <v>26</v>
      </c>
      <c r="AC9" s="77">
        <v>0</v>
      </c>
      <c r="AD9" s="77">
        <v>96.2</v>
      </c>
      <c r="AE9" s="75">
        <v>3</v>
      </c>
      <c r="AF9" s="77" t="s">
        <v>62</v>
      </c>
      <c r="AG9" s="77">
        <v>10</v>
      </c>
      <c r="AH9" s="77" t="s">
        <v>58</v>
      </c>
      <c r="AI9" s="75">
        <v>10</v>
      </c>
      <c r="AJ9" s="94">
        <f t="shared" si="8"/>
        <v>73</v>
      </c>
      <c r="AK9" s="95">
        <f t="shared" si="9"/>
        <v>0</v>
      </c>
      <c r="AL9" s="96">
        <v>0</v>
      </c>
      <c r="AM9" s="96">
        <v>0</v>
      </c>
      <c r="AN9" s="95">
        <f t="shared" si="10"/>
        <v>6872643.5999999996</v>
      </c>
      <c r="AO9" s="96">
        <v>4803977.88</v>
      </c>
      <c r="AP9" s="96">
        <v>2068665.72</v>
      </c>
      <c r="AQ9" s="96">
        <f t="shared" si="11"/>
        <v>6872643.5999999996</v>
      </c>
      <c r="AR9" s="95">
        <f t="shared" si="12"/>
        <v>4803977.88</v>
      </c>
      <c r="AS9" s="96">
        <f t="shared" si="13"/>
        <v>2068665.72</v>
      </c>
      <c r="AT9" s="97">
        <v>44386.379861111112</v>
      </c>
      <c r="AU9" s="98" t="e">
        <f t="shared" si="14"/>
        <v>#DIV/0!</v>
      </c>
      <c r="AV9" s="98">
        <f t="shared" si="15"/>
        <v>30.099999947618411</v>
      </c>
    </row>
    <row r="10" spans="1:48" s="16" customFormat="1" ht="55.5" customHeight="1" x14ac:dyDescent="0.25">
      <c r="A10" s="20">
        <v>5</v>
      </c>
      <c r="B10" s="89" t="s">
        <v>85</v>
      </c>
      <c r="C10" s="66" t="s">
        <v>87</v>
      </c>
      <c r="D10" s="66" t="s">
        <v>36</v>
      </c>
      <c r="E10" s="67">
        <v>44370</v>
      </c>
      <c r="F10" s="66">
        <v>1984</v>
      </c>
      <c r="G10" s="66">
        <v>6</v>
      </c>
      <c r="H10" s="66" t="s">
        <v>31</v>
      </c>
      <c r="I10" s="66">
        <v>0</v>
      </c>
      <c r="J10" s="66" t="s">
        <v>68</v>
      </c>
      <c r="K10" s="66">
        <v>5</v>
      </c>
      <c r="L10" s="68">
        <v>80.7</v>
      </c>
      <c r="M10" s="66">
        <v>7</v>
      </c>
      <c r="N10" s="66" t="s">
        <v>37</v>
      </c>
      <c r="O10" s="66">
        <v>10</v>
      </c>
      <c r="P10" s="66" t="s">
        <v>63</v>
      </c>
      <c r="Q10" s="66">
        <v>3</v>
      </c>
      <c r="R10" s="66" t="s">
        <v>28</v>
      </c>
      <c r="S10" s="66">
        <v>0</v>
      </c>
      <c r="T10" s="66">
        <v>360</v>
      </c>
      <c r="U10" s="66">
        <v>7</v>
      </c>
      <c r="V10" s="66" t="s">
        <v>61</v>
      </c>
      <c r="W10" s="66">
        <v>10</v>
      </c>
      <c r="X10" s="68">
        <v>5.0999999999999996</v>
      </c>
      <c r="Y10" s="68">
        <v>5</v>
      </c>
      <c r="Z10" s="68">
        <v>0</v>
      </c>
      <c r="AA10" s="68">
        <v>0</v>
      </c>
      <c r="AB10" s="68" t="s">
        <v>26</v>
      </c>
      <c r="AC10" s="68">
        <v>0</v>
      </c>
      <c r="AD10" s="68">
        <v>95.1</v>
      </c>
      <c r="AE10" s="66">
        <v>0</v>
      </c>
      <c r="AF10" s="68" t="s">
        <v>62</v>
      </c>
      <c r="AG10" s="68">
        <v>10</v>
      </c>
      <c r="AH10" s="68" t="s">
        <v>58</v>
      </c>
      <c r="AI10" s="69">
        <v>10</v>
      </c>
      <c r="AJ10" s="43">
        <f t="shared" si="8"/>
        <v>73</v>
      </c>
      <c r="AK10" s="71">
        <f t="shared" si="9"/>
        <v>9656772</v>
      </c>
      <c r="AL10" s="72">
        <v>9164276.6300000008</v>
      </c>
      <c r="AM10" s="72">
        <v>492495.37</v>
      </c>
      <c r="AN10" s="71">
        <f t="shared" si="10"/>
        <v>0</v>
      </c>
      <c r="AO10" s="72">
        <v>0</v>
      </c>
      <c r="AP10" s="242">
        <v>0</v>
      </c>
      <c r="AQ10" s="72">
        <f t="shared" si="11"/>
        <v>9656772</v>
      </c>
      <c r="AR10" s="71">
        <f t="shared" si="12"/>
        <v>9164276.6300000008</v>
      </c>
      <c r="AS10" s="72">
        <f t="shared" si="13"/>
        <v>492495.37</v>
      </c>
      <c r="AT10" s="73">
        <v>44389.402777777781</v>
      </c>
      <c r="AU10" s="74">
        <f t="shared" si="14"/>
        <v>5.0999999792891453</v>
      </c>
      <c r="AV10" s="74" t="e">
        <f t="shared" si="15"/>
        <v>#DIV/0!</v>
      </c>
    </row>
    <row r="11" spans="1:48" s="16" customFormat="1" ht="55.5" customHeight="1" x14ac:dyDescent="0.25">
      <c r="A11" s="20">
        <v>6</v>
      </c>
      <c r="B11" s="191" t="s">
        <v>104</v>
      </c>
      <c r="C11" s="51" t="s">
        <v>30</v>
      </c>
      <c r="D11" s="51" t="s">
        <v>25</v>
      </c>
      <c r="E11" s="50">
        <v>44372</v>
      </c>
      <c r="F11" s="51">
        <v>1970</v>
      </c>
      <c r="G11" s="51">
        <v>6</v>
      </c>
      <c r="H11" s="51" t="s">
        <v>31</v>
      </c>
      <c r="I11" s="51">
        <v>0</v>
      </c>
      <c r="J11" s="51" t="s">
        <v>65</v>
      </c>
      <c r="K11" s="51">
        <v>5</v>
      </c>
      <c r="L11" s="52">
        <v>68</v>
      </c>
      <c r="M11" s="51">
        <v>5</v>
      </c>
      <c r="N11" s="49" t="s">
        <v>37</v>
      </c>
      <c r="O11" s="51">
        <v>10</v>
      </c>
      <c r="P11" s="51" t="s">
        <v>63</v>
      </c>
      <c r="Q11" s="51">
        <v>3</v>
      </c>
      <c r="R11" s="51" t="s">
        <v>28</v>
      </c>
      <c r="S11" s="51">
        <v>0</v>
      </c>
      <c r="T11" s="51">
        <v>231</v>
      </c>
      <c r="U11" s="51">
        <v>7</v>
      </c>
      <c r="V11" s="49" t="s">
        <v>61</v>
      </c>
      <c r="W11" s="51">
        <v>10</v>
      </c>
      <c r="X11" s="52">
        <v>3.5</v>
      </c>
      <c r="Y11" s="52">
        <v>3</v>
      </c>
      <c r="Z11" s="52">
        <v>20.5</v>
      </c>
      <c r="AA11" s="52">
        <v>1</v>
      </c>
      <c r="AB11" s="52" t="s">
        <v>31</v>
      </c>
      <c r="AC11" s="52">
        <v>0</v>
      </c>
      <c r="AD11" s="63">
        <v>98</v>
      </c>
      <c r="AE11" s="51">
        <v>2</v>
      </c>
      <c r="AF11" s="53" t="s">
        <v>62</v>
      </c>
      <c r="AG11" s="62">
        <v>10</v>
      </c>
      <c r="AH11" s="53" t="s">
        <v>115</v>
      </c>
      <c r="AI11" s="49">
        <v>10</v>
      </c>
      <c r="AJ11" s="56">
        <f t="shared" si="8"/>
        <v>72</v>
      </c>
      <c r="AK11" s="57">
        <f t="shared" si="9"/>
        <v>2211079.2000000002</v>
      </c>
      <c r="AL11" s="58">
        <v>2133691.4300000002</v>
      </c>
      <c r="AM11" s="58">
        <v>77387.77</v>
      </c>
      <c r="AN11" s="57">
        <f t="shared" si="10"/>
        <v>3456094.8000000003</v>
      </c>
      <c r="AO11" s="58">
        <v>2747595.37</v>
      </c>
      <c r="AP11" s="58">
        <v>708499.43</v>
      </c>
      <c r="AQ11" s="58">
        <f t="shared" si="11"/>
        <v>5667174</v>
      </c>
      <c r="AR11" s="57">
        <f t="shared" si="12"/>
        <v>4881286.8000000007</v>
      </c>
      <c r="AS11" s="58">
        <f t="shared" si="13"/>
        <v>785887.20000000007</v>
      </c>
      <c r="AT11" s="131">
        <v>44386.666666666664</v>
      </c>
      <c r="AU11" s="59">
        <f t="shared" si="14"/>
        <v>3.4999999095464336</v>
      </c>
      <c r="AV11" s="59">
        <f t="shared" si="15"/>
        <v>20.499999884262436</v>
      </c>
    </row>
    <row r="12" spans="1:48" s="16" customFormat="1" ht="55.5" customHeight="1" x14ac:dyDescent="0.25">
      <c r="A12" s="20">
        <v>7</v>
      </c>
      <c r="B12" s="145" t="s">
        <v>75</v>
      </c>
      <c r="C12" s="34" t="s">
        <v>2</v>
      </c>
      <c r="D12" s="19" t="s">
        <v>25</v>
      </c>
      <c r="E12" s="35">
        <v>44335</v>
      </c>
      <c r="F12" s="34">
        <v>1974</v>
      </c>
      <c r="G12" s="34">
        <v>6</v>
      </c>
      <c r="H12" s="34" t="s">
        <v>31</v>
      </c>
      <c r="I12" s="34">
        <v>0</v>
      </c>
      <c r="J12" s="34" t="s">
        <v>65</v>
      </c>
      <c r="K12" s="34">
        <v>5</v>
      </c>
      <c r="L12" s="36">
        <v>80.89</v>
      </c>
      <c r="M12" s="34">
        <v>7</v>
      </c>
      <c r="N12" s="34" t="s">
        <v>92</v>
      </c>
      <c r="O12" s="34">
        <v>10</v>
      </c>
      <c r="P12" s="34" t="s">
        <v>63</v>
      </c>
      <c r="Q12" s="34">
        <v>3</v>
      </c>
      <c r="R12" s="34" t="s">
        <v>28</v>
      </c>
      <c r="S12" s="34">
        <v>0</v>
      </c>
      <c r="T12" s="34">
        <v>81</v>
      </c>
      <c r="U12" s="34">
        <v>3</v>
      </c>
      <c r="V12" s="34" t="s">
        <v>61</v>
      </c>
      <c r="W12" s="34">
        <v>10</v>
      </c>
      <c r="X12" s="36">
        <v>3.5</v>
      </c>
      <c r="Y12" s="36">
        <v>3</v>
      </c>
      <c r="Z12" s="36">
        <v>20.5</v>
      </c>
      <c r="AA12" s="36">
        <v>1</v>
      </c>
      <c r="AB12" s="36" t="s">
        <v>31</v>
      </c>
      <c r="AC12" s="36">
        <v>0</v>
      </c>
      <c r="AD12" s="36">
        <v>97.2</v>
      </c>
      <c r="AE12" s="34">
        <v>3</v>
      </c>
      <c r="AF12" s="36" t="s">
        <v>62</v>
      </c>
      <c r="AG12" s="36">
        <v>10</v>
      </c>
      <c r="AH12" s="61" t="s">
        <v>58</v>
      </c>
      <c r="AI12" s="34">
        <v>10</v>
      </c>
      <c r="AJ12" s="40">
        <f t="shared" si="8"/>
        <v>71</v>
      </c>
      <c r="AK12" s="37">
        <f t="shared" si="9"/>
        <v>2557232.4040000001</v>
      </c>
      <c r="AL12" s="45">
        <v>2467729.27</v>
      </c>
      <c r="AM12" s="45">
        <v>89503.134000000005</v>
      </c>
      <c r="AN12" s="37">
        <f t="shared" si="10"/>
        <v>932186.39999999991</v>
      </c>
      <c r="AO12" s="45">
        <v>741088.19</v>
      </c>
      <c r="AP12" s="45">
        <v>191098.21</v>
      </c>
      <c r="AQ12" s="38">
        <f t="shared" si="11"/>
        <v>3489418.804</v>
      </c>
      <c r="AR12" s="37">
        <f t="shared" si="12"/>
        <v>3208817.46</v>
      </c>
      <c r="AS12" s="38">
        <f t="shared" si="13"/>
        <v>280601.34399999998</v>
      </c>
      <c r="AT12" s="39">
        <v>44386.583333333336</v>
      </c>
      <c r="AU12" s="15">
        <f t="shared" si="14"/>
        <v>3.4999999945253317</v>
      </c>
      <c r="AV12" s="15">
        <f t="shared" si="15"/>
        <v>20.499999785450637</v>
      </c>
    </row>
    <row r="13" spans="1:48" s="16" customFormat="1" ht="55.5" customHeight="1" x14ac:dyDescent="0.25">
      <c r="A13" s="20">
        <v>8</v>
      </c>
      <c r="B13" s="91" t="s">
        <v>108</v>
      </c>
      <c r="C13" s="51" t="s">
        <v>30</v>
      </c>
      <c r="D13" s="51" t="s">
        <v>25</v>
      </c>
      <c r="E13" s="50">
        <v>44375</v>
      </c>
      <c r="F13" s="51">
        <v>1961</v>
      </c>
      <c r="G13" s="51">
        <v>6</v>
      </c>
      <c r="H13" s="51" t="s">
        <v>31</v>
      </c>
      <c r="I13" s="51">
        <v>0</v>
      </c>
      <c r="J13" s="51" t="s">
        <v>65</v>
      </c>
      <c r="K13" s="54">
        <v>5</v>
      </c>
      <c r="L13" s="52">
        <v>90</v>
      </c>
      <c r="M13" s="51">
        <v>8</v>
      </c>
      <c r="N13" s="51" t="s">
        <v>37</v>
      </c>
      <c r="O13" s="51">
        <v>10</v>
      </c>
      <c r="P13" s="51" t="s">
        <v>63</v>
      </c>
      <c r="Q13" s="51">
        <v>3</v>
      </c>
      <c r="R13" s="51" t="s">
        <v>28</v>
      </c>
      <c r="S13" s="51">
        <v>0</v>
      </c>
      <c r="T13" s="51">
        <v>80</v>
      </c>
      <c r="U13" s="51">
        <v>3</v>
      </c>
      <c r="V13" s="49" t="s">
        <v>124</v>
      </c>
      <c r="W13" s="51">
        <v>10</v>
      </c>
      <c r="X13" s="52">
        <v>3.5</v>
      </c>
      <c r="Y13" s="52">
        <v>3</v>
      </c>
      <c r="Z13" s="52">
        <v>20.5</v>
      </c>
      <c r="AA13" s="52">
        <v>1</v>
      </c>
      <c r="AB13" s="52" t="s">
        <v>31</v>
      </c>
      <c r="AC13" s="52">
        <v>0</v>
      </c>
      <c r="AD13" s="52">
        <v>97.9</v>
      </c>
      <c r="AE13" s="51">
        <v>2</v>
      </c>
      <c r="AF13" s="53" t="s">
        <v>62</v>
      </c>
      <c r="AG13" s="62">
        <v>10</v>
      </c>
      <c r="AH13" s="53" t="s">
        <v>115</v>
      </c>
      <c r="AI13" s="49">
        <v>10</v>
      </c>
      <c r="AJ13" s="56">
        <f t="shared" si="8"/>
        <v>71</v>
      </c>
      <c r="AK13" s="57">
        <f t="shared" si="9"/>
        <v>1027155.6</v>
      </c>
      <c r="AL13" s="134">
        <v>991205.15</v>
      </c>
      <c r="AM13" s="134">
        <v>35950.449999999997</v>
      </c>
      <c r="AN13" s="57">
        <f t="shared" si="10"/>
        <v>1090377.6000000001</v>
      </c>
      <c r="AO13" s="135">
        <v>866850.19000000006</v>
      </c>
      <c r="AP13" s="135">
        <v>223527.41</v>
      </c>
      <c r="AQ13" s="57">
        <f t="shared" si="11"/>
        <v>2117533.2000000002</v>
      </c>
      <c r="AR13" s="57">
        <f t="shared" si="12"/>
        <v>1858055.34</v>
      </c>
      <c r="AS13" s="58">
        <f t="shared" si="13"/>
        <v>259477.86</v>
      </c>
      <c r="AT13" s="131">
        <v>44386.666666608799</v>
      </c>
      <c r="AU13" s="59">
        <f t="shared" si="14"/>
        <v>3.5000003894249323</v>
      </c>
      <c r="AV13" s="59">
        <f t="shared" si="15"/>
        <v>20.500000183422696</v>
      </c>
    </row>
    <row r="14" spans="1:48" s="16" customFormat="1" ht="55.5" customHeight="1" x14ac:dyDescent="0.25">
      <c r="A14" s="20">
        <v>9</v>
      </c>
      <c r="B14" s="91" t="s">
        <v>38</v>
      </c>
      <c r="C14" s="51" t="s">
        <v>30</v>
      </c>
      <c r="D14" s="51" t="s">
        <v>25</v>
      </c>
      <c r="E14" s="50">
        <v>44317</v>
      </c>
      <c r="F14" s="51">
        <v>1967</v>
      </c>
      <c r="G14" s="51">
        <v>6</v>
      </c>
      <c r="H14" s="51" t="s">
        <v>31</v>
      </c>
      <c r="I14" s="54">
        <v>0</v>
      </c>
      <c r="J14" s="51" t="s">
        <v>65</v>
      </c>
      <c r="K14" s="51">
        <v>5</v>
      </c>
      <c r="L14" s="52">
        <v>90.6</v>
      </c>
      <c r="M14" s="51">
        <v>8</v>
      </c>
      <c r="N14" s="51" t="s">
        <v>37</v>
      </c>
      <c r="O14" s="51">
        <v>10</v>
      </c>
      <c r="P14" s="51" t="s">
        <v>63</v>
      </c>
      <c r="Q14" s="51">
        <v>3</v>
      </c>
      <c r="R14" s="51" t="s">
        <v>28</v>
      </c>
      <c r="S14" s="51">
        <v>0</v>
      </c>
      <c r="T14" s="51">
        <v>66</v>
      </c>
      <c r="U14" s="51">
        <v>3</v>
      </c>
      <c r="V14" s="49" t="s">
        <v>124</v>
      </c>
      <c r="W14" s="51">
        <v>10</v>
      </c>
      <c r="X14" s="52">
        <v>3.5</v>
      </c>
      <c r="Y14" s="52">
        <v>3</v>
      </c>
      <c r="Z14" s="52">
        <v>20.5</v>
      </c>
      <c r="AA14" s="52">
        <v>1</v>
      </c>
      <c r="AB14" s="52" t="s">
        <v>31</v>
      </c>
      <c r="AC14" s="52">
        <v>0</v>
      </c>
      <c r="AD14" s="52">
        <v>98.5</v>
      </c>
      <c r="AE14" s="51">
        <v>2</v>
      </c>
      <c r="AF14" s="53" t="s">
        <v>62</v>
      </c>
      <c r="AG14" s="62">
        <v>10</v>
      </c>
      <c r="AH14" s="53" t="s">
        <v>115</v>
      </c>
      <c r="AI14" s="49">
        <v>10</v>
      </c>
      <c r="AJ14" s="56">
        <f t="shared" si="8"/>
        <v>71</v>
      </c>
      <c r="AK14" s="57">
        <f t="shared" si="9"/>
        <v>1283916</v>
      </c>
      <c r="AL14" s="58">
        <v>1238978.94</v>
      </c>
      <c r="AM14" s="58">
        <v>44937.06</v>
      </c>
      <c r="AN14" s="57">
        <f t="shared" si="10"/>
        <v>3082267.2</v>
      </c>
      <c r="AO14" s="58">
        <v>2450402.42</v>
      </c>
      <c r="AP14" s="58">
        <v>631864.78</v>
      </c>
      <c r="AQ14" s="58">
        <f t="shared" si="11"/>
        <v>4366183.2</v>
      </c>
      <c r="AR14" s="57">
        <f t="shared" si="12"/>
        <v>3689381.36</v>
      </c>
      <c r="AS14" s="58">
        <f t="shared" si="13"/>
        <v>676801.84000000008</v>
      </c>
      <c r="AT14" s="131">
        <v>44386.666666666664</v>
      </c>
      <c r="AU14" s="59">
        <f t="shared" si="14"/>
        <v>3.4999999999999996</v>
      </c>
      <c r="AV14" s="59">
        <f t="shared" si="15"/>
        <v>20.500000129774602</v>
      </c>
    </row>
    <row r="15" spans="1:48" s="16" customFormat="1" ht="55.5" customHeight="1" x14ac:dyDescent="0.25">
      <c r="A15" s="20">
        <v>10</v>
      </c>
      <c r="B15" s="185" t="s">
        <v>71</v>
      </c>
      <c r="C15" s="78" t="s">
        <v>1</v>
      </c>
      <c r="D15" s="78" t="s">
        <v>29</v>
      </c>
      <c r="E15" s="92">
        <v>44365</v>
      </c>
      <c r="F15" s="78">
        <v>1985</v>
      </c>
      <c r="G15" s="78">
        <v>6</v>
      </c>
      <c r="H15" s="78" t="s">
        <v>67</v>
      </c>
      <c r="I15" s="78">
        <v>0</v>
      </c>
      <c r="J15" s="78" t="s">
        <v>65</v>
      </c>
      <c r="K15" s="78">
        <v>5</v>
      </c>
      <c r="L15" s="78">
        <v>78.3</v>
      </c>
      <c r="M15" s="78">
        <v>6</v>
      </c>
      <c r="N15" s="78" t="s">
        <v>37</v>
      </c>
      <c r="O15" s="78">
        <v>10</v>
      </c>
      <c r="P15" s="78" t="s">
        <v>63</v>
      </c>
      <c r="Q15" s="78">
        <v>3</v>
      </c>
      <c r="R15" s="78" t="s">
        <v>28</v>
      </c>
      <c r="S15" s="78">
        <v>0</v>
      </c>
      <c r="T15" s="78">
        <v>275</v>
      </c>
      <c r="U15" s="78">
        <v>7</v>
      </c>
      <c r="V15" s="78" t="s">
        <v>61</v>
      </c>
      <c r="W15" s="78">
        <v>10</v>
      </c>
      <c r="X15" s="78">
        <v>2</v>
      </c>
      <c r="Y15" s="78">
        <v>0</v>
      </c>
      <c r="Z15" s="78">
        <v>20</v>
      </c>
      <c r="AA15" s="78">
        <v>0</v>
      </c>
      <c r="AB15" s="78" t="s">
        <v>26</v>
      </c>
      <c r="AC15" s="78">
        <v>0</v>
      </c>
      <c r="AD15" s="78">
        <v>99.5</v>
      </c>
      <c r="AE15" s="78">
        <v>3</v>
      </c>
      <c r="AF15" s="78" t="s">
        <v>62</v>
      </c>
      <c r="AG15" s="78">
        <v>10</v>
      </c>
      <c r="AH15" s="78" t="s">
        <v>58</v>
      </c>
      <c r="AI15" s="78">
        <v>10</v>
      </c>
      <c r="AJ15" s="94">
        <f t="shared" si="8"/>
        <v>70</v>
      </c>
      <c r="AK15" s="95">
        <f t="shared" si="9"/>
        <v>2133285.6</v>
      </c>
      <c r="AL15" s="96">
        <v>2090619.89</v>
      </c>
      <c r="AM15" s="96">
        <v>42665.71</v>
      </c>
      <c r="AN15" s="95">
        <f t="shared" si="10"/>
        <v>2168905.1999999997</v>
      </c>
      <c r="AO15" s="96">
        <v>1735124.16</v>
      </c>
      <c r="AP15" s="96">
        <v>433781.04</v>
      </c>
      <c r="AQ15" s="96">
        <f t="shared" si="11"/>
        <v>4302190.8</v>
      </c>
      <c r="AR15" s="95">
        <f t="shared" si="12"/>
        <v>3825744.05</v>
      </c>
      <c r="AS15" s="96">
        <f t="shared" si="13"/>
        <v>476446.75</v>
      </c>
      <c r="AT15" s="97">
        <v>44382.375</v>
      </c>
      <c r="AU15" s="98">
        <f t="shared" si="14"/>
        <v>1.9999999062479024</v>
      </c>
      <c r="AV15" s="98">
        <f t="shared" si="15"/>
        <v>20</v>
      </c>
    </row>
    <row r="16" spans="1:48" s="16" customFormat="1" ht="55.5" customHeight="1" x14ac:dyDescent="0.25">
      <c r="A16" s="20">
        <v>11</v>
      </c>
      <c r="B16" s="186" t="s">
        <v>69</v>
      </c>
      <c r="C16" s="75" t="s">
        <v>1</v>
      </c>
      <c r="D16" s="93" t="s">
        <v>70</v>
      </c>
      <c r="E16" s="76">
        <v>44270</v>
      </c>
      <c r="F16" s="75">
        <v>2003</v>
      </c>
      <c r="G16" s="75">
        <v>3</v>
      </c>
      <c r="H16" s="75" t="s">
        <v>67</v>
      </c>
      <c r="I16" s="75">
        <v>0</v>
      </c>
      <c r="J16" s="75" t="s">
        <v>68</v>
      </c>
      <c r="K16" s="75">
        <v>5</v>
      </c>
      <c r="L16" s="75">
        <v>82</v>
      </c>
      <c r="M16" s="75">
        <v>7</v>
      </c>
      <c r="N16" s="75" t="s">
        <v>37</v>
      </c>
      <c r="O16" s="75">
        <v>10</v>
      </c>
      <c r="P16" s="75" t="s">
        <v>63</v>
      </c>
      <c r="Q16" s="75">
        <v>0</v>
      </c>
      <c r="R16" s="75" t="s">
        <v>27</v>
      </c>
      <c r="S16" s="75">
        <v>3</v>
      </c>
      <c r="T16" s="75">
        <v>75</v>
      </c>
      <c r="U16" s="75">
        <v>3</v>
      </c>
      <c r="V16" s="75" t="s">
        <v>61</v>
      </c>
      <c r="W16" s="75">
        <v>10</v>
      </c>
      <c r="X16" s="75">
        <v>5.0999999999999996</v>
      </c>
      <c r="Y16" s="75">
        <v>5</v>
      </c>
      <c r="Z16" s="75">
        <v>20.100000000000001</v>
      </c>
      <c r="AA16" s="75">
        <v>1</v>
      </c>
      <c r="AB16" s="77" t="s">
        <v>26</v>
      </c>
      <c r="AC16" s="77">
        <v>0</v>
      </c>
      <c r="AD16" s="75">
        <v>99.4</v>
      </c>
      <c r="AE16" s="75">
        <v>3</v>
      </c>
      <c r="AF16" s="77" t="s">
        <v>62</v>
      </c>
      <c r="AG16" s="77">
        <v>10</v>
      </c>
      <c r="AH16" s="77" t="s">
        <v>58</v>
      </c>
      <c r="AI16" s="75">
        <v>10</v>
      </c>
      <c r="AJ16" s="94">
        <f t="shared" si="8"/>
        <v>70</v>
      </c>
      <c r="AK16" s="95">
        <f t="shared" si="9"/>
        <v>3347874</v>
      </c>
      <c r="AL16" s="163">
        <v>3177132.43</v>
      </c>
      <c r="AM16" s="163">
        <v>170741.57</v>
      </c>
      <c r="AN16" s="164">
        <f t="shared" si="10"/>
        <v>1425799.2000000002</v>
      </c>
      <c r="AO16" s="163">
        <v>1139213.56</v>
      </c>
      <c r="AP16" s="163">
        <v>286585.64</v>
      </c>
      <c r="AQ16" s="164">
        <f t="shared" si="11"/>
        <v>4773673.2</v>
      </c>
      <c r="AR16" s="164">
        <f t="shared" si="12"/>
        <v>4316345.99</v>
      </c>
      <c r="AS16" s="165">
        <f t="shared" si="13"/>
        <v>457327.21</v>
      </c>
      <c r="AT16" s="97">
        <v>44384.379166666666</v>
      </c>
      <c r="AU16" s="98">
        <f t="shared" si="14"/>
        <v>5.0999998805211906</v>
      </c>
      <c r="AV16" s="98">
        <f t="shared" si="15"/>
        <v>20.100000056108879</v>
      </c>
    </row>
    <row r="17" spans="1:48" s="16" customFormat="1" ht="55.5" customHeight="1" x14ac:dyDescent="0.25">
      <c r="A17" s="20">
        <v>12</v>
      </c>
      <c r="B17" s="188" t="s">
        <v>163</v>
      </c>
      <c r="C17" s="118" t="s">
        <v>48</v>
      </c>
      <c r="D17" s="118" t="s">
        <v>25</v>
      </c>
      <c r="E17" s="119">
        <v>44385</v>
      </c>
      <c r="F17" s="118">
        <v>1988</v>
      </c>
      <c r="G17" s="118">
        <v>5</v>
      </c>
      <c r="H17" s="118" t="s">
        <v>31</v>
      </c>
      <c r="I17" s="118">
        <v>0</v>
      </c>
      <c r="J17" s="118" t="s">
        <v>65</v>
      </c>
      <c r="K17" s="118">
        <v>5</v>
      </c>
      <c r="L17" s="120">
        <v>67.25</v>
      </c>
      <c r="M17" s="118">
        <v>5</v>
      </c>
      <c r="N17" s="118" t="s">
        <v>164</v>
      </c>
      <c r="O17" s="118">
        <v>10</v>
      </c>
      <c r="P17" s="118" t="s">
        <v>63</v>
      </c>
      <c r="Q17" s="118">
        <v>3</v>
      </c>
      <c r="R17" s="118" t="s">
        <v>28</v>
      </c>
      <c r="S17" s="118">
        <v>0</v>
      </c>
      <c r="T17" s="118">
        <v>198</v>
      </c>
      <c r="U17" s="118">
        <v>5</v>
      </c>
      <c r="V17" s="118" t="s">
        <v>162</v>
      </c>
      <c r="W17" s="118">
        <v>10</v>
      </c>
      <c r="X17" s="120">
        <v>3.5</v>
      </c>
      <c r="Y17" s="120">
        <v>3</v>
      </c>
      <c r="Z17" s="120">
        <v>20.5</v>
      </c>
      <c r="AA17" s="120">
        <v>1</v>
      </c>
      <c r="AB17" s="120" t="s">
        <v>64</v>
      </c>
      <c r="AC17" s="120">
        <v>0</v>
      </c>
      <c r="AD17" s="120">
        <v>99.55</v>
      </c>
      <c r="AE17" s="118">
        <v>3</v>
      </c>
      <c r="AF17" s="120" t="s">
        <v>62</v>
      </c>
      <c r="AG17" s="115">
        <v>10</v>
      </c>
      <c r="AH17" s="120" t="s">
        <v>58</v>
      </c>
      <c r="AI17" s="118">
        <v>10</v>
      </c>
      <c r="AJ17" s="122">
        <f t="shared" si="8"/>
        <v>70</v>
      </c>
      <c r="AK17" s="123">
        <f t="shared" si="9"/>
        <v>2398582.7999999998</v>
      </c>
      <c r="AL17" s="124">
        <v>2314632.4</v>
      </c>
      <c r="AM17" s="124">
        <v>83950.399999999994</v>
      </c>
      <c r="AN17" s="123">
        <f t="shared" si="10"/>
        <v>4875146.4000000004</v>
      </c>
      <c r="AO17" s="124">
        <v>3875741.38</v>
      </c>
      <c r="AP17" s="124">
        <v>999405.02</v>
      </c>
      <c r="AQ17" s="124">
        <f t="shared" si="11"/>
        <v>7273729.2000000002</v>
      </c>
      <c r="AR17" s="123">
        <f t="shared" si="12"/>
        <v>6190373.7799999993</v>
      </c>
      <c r="AS17" s="124">
        <f t="shared" si="13"/>
        <v>1083355.42</v>
      </c>
      <c r="AT17" s="125">
        <v>44386.604166666664</v>
      </c>
      <c r="AU17" s="126">
        <f t="shared" si="14"/>
        <v>3.5000000833825706</v>
      </c>
      <c r="AV17" s="126">
        <f t="shared" si="15"/>
        <v>20.500000164097635</v>
      </c>
    </row>
    <row r="18" spans="1:48" s="16" customFormat="1" ht="55.5" customHeight="1" x14ac:dyDescent="0.25">
      <c r="A18" s="20">
        <v>13</v>
      </c>
      <c r="B18" s="147" t="s">
        <v>130</v>
      </c>
      <c r="C18" s="99" t="s">
        <v>49</v>
      </c>
      <c r="D18" s="99" t="s">
        <v>131</v>
      </c>
      <c r="E18" s="162">
        <v>44385</v>
      </c>
      <c r="F18" s="166">
        <v>1974</v>
      </c>
      <c r="G18" s="166">
        <v>6</v>
      </c>
      <c r="H18" s="166" t="s">
        <v>132</v>
      </c>
      <c r="I18" s="166">
        <v>0</v>
      </c>
      <c r="J18" s="166" t="s">
        <v>65</v>
      </c>
      <c r="K18" s="166">
        <v>5</v>
      </c>
      <c r="L18" s="167">
        <v>70.08</v>
      </c>
      <c r="M18" s="166">
        <v>6</v>
      </c>
      <c r="N18" s="166" t="s">
        <v>40</v>
      </c>
      <c r="O18" s="166">
        <v>10</v>
      </c>
      <c r="P18" s="166" t="s">
        <v>63</v>
      </c>
      <c r="Q18" s="166">
        <v>3</v>
      </c>
      <c r="R18" s="166" t="s">
        <v>28</v>
      </c>
      <c r="S18" s="166">
        <v>0</v>
      </c>
      <c r="T18" s="166">
        <v>306</v>
      </c>
      <c r="U18" s="166">
        <v>7</v>
      </c>
      <c r="V18" s="166" t="s">
        <v>61</v>
      </c>
      <c r="W18" s="166">
        <v>10</v>
      </c>
      <c r="X18" s="167">
        <v>2</v>
      </c>
      <c r="Y18" s="167">
        <v>0</v>
      </c>
      <c r="Z18" s="167">
        <v>20</v>
      </c>
      <c r="AA18" s="167">
        <v>0</v>
      </c>
      <c r="AB18" s="167" t="s">
        <v>132</v>
      </c>
      <c r="AC18" s="167">
        <v>0</v>
      </c>
      <c r="AD18" s="167">
        <v>97</v>
      </c>
      <c r="AE18" s="166">
        <v>3</v>
      </c>
      <c r="AF18" s="167" t="s">
        <v>62</v>
      </c>
      <c r="AG18" s="168">
        <v>10</v>
      </c>
      <c r="AH18" s="167" t="s">
        <v>58</v>
      </c>
      <c r="AI18" s="166">
        <v>10</v>
      </c>
      <c r="AJ18" s="169">
        <f t="shared" si="8"/>
        <v>70</v>
      </c>
      <c r="AK18" s="164">
        <f t="shared" si="9"/>
        <v>2902872</v>
      </c>
      <c r="AL18" s="170">
        <v>2844814.56</v>
      </c>
      <c r="AM18" s="170">
        <v>58057.440000000002</v>
      </c>
      <c r="AN18" s="164">
        <f t="shared" si="10"/>
        <v>2732840.4</v>
      </c>
      <c r="AO18" s="171">
        <v>2186272.3199999998</v>
      </c>
      <c r="AP18" s="171">
        <v>546568.07999999996</v>
      </c>
      <c r="AQ18" s="108">
        <f t="shared" si="11"/>
        <v>5635712.4000000004</v>
      </c>
      <c r="AR18" s="107">
        <f t="shared" si="12"/>
        <v>5031086.88</v>
      </c>
      <c r="AS18" s="108">
        <f t="shared" si="13"/>
        <v>604625.52</v>
      </c>
      <c r="AT18" s="109">
        <v>44386.631944444445</v>
      </c>
      <c r="AU18" s="110">
        <v>0</v>
      </c>
      <c r="AV18" s="110">
        <f t="shared" si="15"/>
        <v>20</v>
      </c>
    </row>
    <row r="19" spans="1:48" s="16" customFormat="1" ht="55.5" customHeight="1" x14ac:dyDescent="0.25">
      <c r="A19" s="20">
        <v>14</v>
      </c>
      <c r="B19" s="149" t="s">
        <v>133</v>
      </c>
      <c r="C19" s="102" t="s">
        <v>49</v>
      </c>
      <c r="D19" s="102" t="s">
        <v>131</v>
      </c>
      <c r="E19" s="172">
        <v>44385</v>
      </c>
      <c r="F19" s="168">
        <v>1972</v>
      </c>
      <c r="G19" s="168">
        <v>6</v>
      </c>
      <c r="H19" s="168" t="s">
        <v>132</v>
      </c>
      <c r="I19" s="168">
        <v>0</v>
      </c>
      <c r="J19" s="168" t="s">
        <v>65</v>
      </c>
      <c r="K19" s="168">
        <v>5</v>
      </c>
      <c r="L19" s="168">
        <v>72.180000000000007</v>
      </c>
      <c r="M19" s="168">
        <v>6</v>
      </c>
      <c r="N19" s="168" t="s">
        <v>40</v>
      </c>
      <c r="O19" s="168">
        <v>10</v>
      </c>
      <c r="P19" s="168" t="s">
        <v>63</v>
      </c>
      <c r="Q19" s="168">
        <v>3</v>
      </c>
      <c r="R19" s="168" t="s">
        <v>28</v>
      </c>
      <c r="S19" s="168">
        <v>0</v>
      </c>
      <c r="T19" s="168">
        <v>240</v>
      </c>
      <c r="U19" s="168">
        <v>7</v>
      </c>
      <c r="V19" s="168" t="s">
        <v>61</v>
      </c>
      <c r="W19" s="168">
        <v>10</v>
      </c>
      <c r="X19" s="168">
        <v>2</v>
      </c>
      <c r="Y19" s="168">
        <v>0</v>
      </c>
      <c r="Z19" s="168">
        <v>20</v>
      </c>
      <c r="AA19" s="168">
        <v>0</v>
      </c>
      <c r="AB19" s="168" t="s">
        <v>132</v>
      </c>
      <c r="AC19" s="168">
        <v>0</v>
      </c>
      <c r="AD19" s="168">
        <v>98</v>
      </c>
      <c r="AE19" s="168">
        <v>3</v>
      </c>
      <c r="AF19" s="168" t="s">
        <v>62</v>
      </c>
      <c r="AG19" s="168">
        <v>10</v>
      </c>
      <c r="AH19" s="168" t="s">
        <v>58</v>
      </c>
      <c r="AI19" s="168">
        <v>10</v>
      </c>
      <c r="AJ19" s="169">
        <f t="shared" si="8"/>
        <v>70</v>
      </c>
      <c r="AK19" s="164">
        <f t="shared" si="9"/>
        <v>629994</v>
      </c>
      <c r="AL19" s="165">
        <v>617394.12</v>
      </c>
      <c r="AM19" s="165">
        <v>12599.88</v>
      </c>
      <c r="AN19" s="164">
        <f t="shared" si="10"/>
        <v>3793410</v>
      </c>
      <c r="AO19" s="165">
        <v>3034728</v>
      </c>
      <c r="AP19" s="165">
        <v>758682</v>
      </c>
      <c r="AQ19" s="108">
        <f t="shared" si="11"/>
        <v>4423404</v>
      </c>
      <c r="AR19" s="107">
        <f t="shared" si="12"/>
        <v>3652122.12</v>
      </c>
      <c r="AS19" s="108">
        <f t="shared" si="13"/>
        <v>771281.88</v>
      </c>
      <c r="AT19" s="109">
        <v>44386.633333333331</v>
      </c>
      <c r="AU19" s="110">
        <f t="shared" ref="AU19:AU59" si="16">AM19/AK19*100</f>
        <v>2</v>
      </c>
      <c r="AV19" s="110">
        <f t="shared" si="15"/>
        <v>20</v>
      </c>
    </row>
    <row r="20" spans="1:48" s="16" customFormat="1" ht="55.5" customHeight="1" x14ac:dyDescent="0.25">
      <c r="A20" s="20">
        <v>15</v>
      </c>
      <c r="B20" s="149" t="s">
        <v>134</v>
      </c>
      <c r="C20" s="102" t="s">
        <v>49</v>
      </c>
      <c r="D20" s="102" t="s">
        <v>131</v>
      </c>
      <c r="E20" s="172">
        <v>44385</v>
      </c>
      <c r="F20" s="168">
        <v>1968</v>
      </c>
      <c r="G20" s="168">
        <v>6</v>
      </c>
      <c r="H20" s="168" t="s">
        <v>132</v>
      </c>
      <c r="I20" s="168">
        <v>0</v>
      </c>
      <c r="J20" s="168" t="s">
        <v>65</v>
      </c>
      <c r="K20" s="168">
        <v>5</v>
      </c>
      <c r="L20" s="168">
        <v>77.47</v>
      </c>
      <c r="M20" s="168">
        <v>6</v>
      </c>
      <c r="N20" s="168" t="s">
        <v>40</v>
      </c>
      <c r="O20" s="168">
        <v>10</v>
      </c>
      <c r="P20" s="168" t="s">
        <v>63</v>
      </c>
      <c r="Q20" s="168">
        <v>3</v>
      </c>
      <c r="R20" s="168" t="s">
        <v>28</v>
      </c>
      <c r="S20" s="168">
        <v>0</v>
      </c>
      <c r="T20" s="168">
        <v>207</v>
      </c>
      <c r="U20" s="168">
        <v>7</v>
      </c>
      <c r="V20" s="168" t="s">
        <v>61</v>
      </c>
      <c r="W20" s="168">
        <v>10</v>
      </c>
      <c r="X20" s="168">
        <v>2</v>
      </c>
      <c r="Y20" s="168">
        <v>0</v>
      </c>
      <c r="Z20" s="168">
        <v>20</v>
      </c>
      <c r="AA20" s="168">
        <v>0</v>
      </c>
      <c r="AB20" s="168" t="s">
        <v>132</v>
      </c>
      <c r="AC20" s="168">
        <v>0</v>
      </c>
      <c r="AD20" s="168">
        <v>98</v>
      </c>
      <c r="AE20" s="168">
        <v>3</v>
      </c>
      <c r="AF20" s="168" t="s">
        <v>62</v>
      </c>
      <c r="AG20" s="168">
        <v>10</v>
      </c>
      <c r="AH20" s="168" t="s">
        <v>58</v>
      </c>
      <c r="AI20" s="168">
        <v>10</v>
      </c>
      <c r="AJ20" s="169">
        <f t="shared" si="8"/>
        <v>70</v>
      </c>
      <c r="AK20" s="164">
        <f t="shared" si="9"/>
        <v>646411.19999999995</v>
      </c>
      <c r="AL20" s="165">
        <v>633482.98</v>
      </c>
      <c r="AM20" s="165">
        <v>12928.22</v>
      </c>
      <c r="AN20" s="164">
        <f t="shared" si="10"/>
        <v>3308335.2</v>
      </c>
      <c r="AO20" s="165">
        <v>2646668.16</v>
      </c>
      <c r="AP20" s="165">
        <v>661667.04</v>
      </c>
      <c r="AQ20" s="108">
        <f t="shared" si="11"/>
        <v>3954746.4000000004</v>
      </c>
      <c r="AR20" s="107">
        <f t="shared" si="12"/>
        <v>3280151.14</v>
      </c>
      <c r="AS20" s="108">
        <f t="shared" si="13"/>
        <v>674595.26</v>
      </c>
      <c r="AT20" s="109">
        <v>44386.634027777778</v>
      </c>
      <c r="AU20" s="110">
        <f t="shared" si="16"/>
        <v>1.9999993811988408</v>
      </c>
      <c r="AV20" s="110">
        <f t="shared" si="15"/>
        <v>20</v>
      </c>
    </row>
    <row r="21" spans="1:48" s="16" customFormat="1" ht="55.5" customHeight="1" x14ac:dyDescent="0.25">
      <c r="A21" s="20">
        <v>16</v>
      </c>
      <c r="B21" s="186" t="s">
        <v>177</v>
      </c>
      <c r="C21" s="75" t="s">
        <v>1</v>
      </c>
      <c r="D21" s="93" t="s">
        <v>29</v>
      </c>
      <c r="E21" s="76">
        <v>44371</v>
      </c>
      <c r="F21" s="75">
        <v>1966</v>
      </c>
      <c r="G21" s="75">
        <v>6</v>
      </c>
      <c r="H21" s="75" t="s">
        <v>31</v>
      </c>
      <c r="I21" s="75">
        <v>0</v>
      </c>
      <c r="J21" s="75" t="s">
        <v>68</v>
      </c>
      <c r="K21" s="75">
        <v>5</v>
      </c>
      <c r="L21" s="75">
        <v>73</v>
      </c>
      <c r="M21" s="75">
        <v>6</v>
      </c>
      <c r="N21" s="75" t="s">
        <v>37</v>
      </c>
      <c r="O21" s="75">
        <v>10</v>
      </c>
      <c r="P21" s="75" t="s">
        <v>63</v>
      </c>
      <c r="Q21" s="75">
        <v>3</v>
      </c>
      <c r="R21" s="75" t="s">
        <v>26</v>
      </c>
      <c r="S21" s="75">
        <v>0</v>
      </c>
      <c r="T21" s="75">
        <v>76</v>
      </c>
      <c r="U21" s="75">
        <v>3</v>
      </c>
      <c r="V21" s="75" t="s">
        <v>61</v>
      </c>
      <c r="W21" s="75">
        <v>10</v>
      </c>
      <c r="X21" s="75">
        <v>3.1</v>
      </c>
      <c r="Y21" s="75">
        <v>3</v>
      </c>
      <c r="Z21" s="75">
        <v>20.100000000000001</v>
      </c>
      <c r="AA21" s="75">
        <v>1</v>
      </c>
      <c r="AB21" s="77" t="s">
        <v>31</v>
      </c>
      <c r="AC21" s="77">
        <v>0</v>
      </c>
      <c r="AD21" s="75">
        <v>99.7</v>
      </c>
      <c r="AE21" s="75">
        <v>3</v>
      </c>
      <c r="AF21" s="77" t="s">
        <v>62</v>
      </c>
      <c r="AG21" s="77">
        <v>10</v>
      </c>
      <c r="AH21" s="77" t="s">
        <v>58</v>
      </c>
      <c r="AI21" s="75">
        <v>10</v>
      </c>
      <c r="AJ21" s="94">
        <f t="shared" si="8"/>
        <v>70</v>
      </c>
      <c r="AK21" s="95">
        <f t="shared" si="9"/>
        <v>0</v>
      </c>
      <c r="AL21" s="138">
        <v>0</v>
      </c>
      <c r="AM21" s="138">
        <v>0</v>
      </c>
      <c r="AN21" s="95">
        <f t="shared" si="10"/>
        <v>1909798.8</v>
      </c>
      <c r="AO21" s="152">
        <v>1525929.24</v>
      </c>
      <c r="AP21" s="152">
        <v>383869.56</v>
      </c>
      <c r="AQ21" s="95">
        <f t="shared" ref="AQ21:AQ52" si="17">AK21+AN21</f>
        <v>1909798.8</v>
      </c>
      <c r="AR21" s="96">
        <f t="shared" ref="AR21:AS21" si="18">AL21+AO21</f>
        <v>1525929.24</v>
      </c>
      <c r="AS21" s="96">
        <f t="shared" si="18"/>
        <v>383869.56</v>
      </c>
      <c r="AT21" s="97">
        <v>44393.625</v>
      </c>
      <c r="AU21" s="98" t="e">
        <f t="shared" si="16"/>
        <v>#DIV/0!</v>
      </c>
      <c r="AV21" s="98">
        <f t="shared" si="15"/>
        <v>20.100000062833843</v>
      </c>
    </row>
    <row r="22" spans="1:48" s="16" customFormat="1" ht="55.5" customHeight="1" x14ac:dyDescent="0.25">
      <c r="A22" s="20">
        <v>17</v>
      </c>
      <c r="B22" s="145" t="s">
        <v>93</v>
      </c>
      <c r="C22" s="34" t="s">
        <v>2</v>
      </c>
      <c r="D22" s="34" t="s">
        <v>94</v>
      </c>
      <c r="E22" s="46">
        <v>44359</v>
      </c>
      <c r="F22" s="44">
        <v>1956</v>
      </c>
      <c r="G22" s="44">
        <v>6</v>
      </c>
      <c r="H22" s="34" t="s">
        <v>31</v>
      </c>
      <c r="I22" s="34">
        <v>0</v>
      </c>
      <c r="J22" s="19" t="s">
        <v>68</v>
      </c>
      <c r="K22" s="44">
        <v>5</v>
      </c>
      <c r="L22" s="44">
        <v>100</v>
      </c>
      <c r="M22" s="44">
        <v>9</v>
      </c>
      <c r="N22" s="34" t="s">
        <v>37</v>
      </c>
      <c r="O22" s="44">
        <v>10</v>
      </c>
      <c r="P22" s="34" t="s">
        <v>63</v>
      </c>
      <c r="Q22" s="34">
        <v>3</v>
      </c>
      <c r="R22" s="34" t="s">
        <v>28</v>
      </c>
      <c r="S22" s="34">
        <v>0</v>
      </c>
      <c r="T22" s="44">
        <v>50</v>
      </c>
      <c r="U22" s="44">
        <v>2</v>
      </c>
      <c r="V22" s="34" t="s">
        <v>61</v>
      </c>
      <c r="W22" s="44">
        <v>10</v>
      </c>
      <c r="X22" s="44">
        <v>0</v>
      </c>
      <c r="Y22" s="44">
        <v>0</v>
      </c>
      <c r="Z22" s="44">
        <v>21</v>
      </c>
      <c r="AA22" s="44">
        <v>1</v>
      </c>
      <c r="AB22" s="36" t="s">
        <v>31</v>
      </c>
      <c r="AC22" s="36">
        <v>0</v>
      </c>
      <c r="AD22" s="44">
        <v>98.2</v>
      </c>
      <c r="AE22" s="34">
        <v>3</v>
      </c>
      <c r="AF22" s="36" t="s">
        <v>62</v>
      </c>
      <c r="AG22" s="36">
        <v>10</v>
      </c>
      <c r="AH22" s="61" t="s">
        <v>58</v>
      </c>
      <c r="AI22" s="34">
        <v>10</v>
      </c>
      <c r="AJ22" s="40">
        <f t="shared" si="8"/>
        <v>69</v>
      </c>
      <c r="AK22" s="37">
        <f t="shared" si="9"/>
        <v>0</v>
      </c>
      <c r="AL22" s="45">
        <v>0</v>
      </c>
      <c r="AM22" s="45">
        <v>0</v>
      </c>
      <c r="AN22" s="37">
        <f t="shared" si="10"/>
        <v>1931901.6</v>
      </c>
      <c r="AO22" s="45">
        <v>1526202.26</v>
      </c>
      <c r="AP22" s="45">
        <v>405699.34</v>
      </c>
      <c r="AQ22" s="38">
        <f t="shared" si="17"/>
        <v>1931901.6</v>
      </c>
      <c r="AR22" s="37">
        <f t="shared" ref="AR22:AR53" si="19">AL22+AO22</f>
        <v>1526202.26</v>
      </c>
      <c r="AS22" s="38">
        <f t="shared" ref="AS22:AS53" si="20">AM22+AP22</f>
        <v>405699.34</v>
      </c>
      <c r="AT22" s="39">
        <v>44386.375</v>
      </c>
      <c r="AU22" s="15" t="e">
        <f t="shared" si="16"/>
        <v>#DIV/0!</v>
      </c>
      <c r="AV22" s="15">
        <f t="shared" si="15"/>
        <v>21.000000207049883</v>
      </c>
    </row>
    <row r="23" spans="1:48" s="16" customFormat="1" ht="55.5" customHeight="1" x14ac:dyDescent="0.25">
      <c r="A23" s="20">
        <v>18</v>
      </c>
      <c r="B23" s="145" t="s">
        <v>78</v>
      </c>
      <c r="C23" s="34" t="s">
        <v>2</v>
      </c>
      <c r="D23" s="19" t="s">
        <v>25</v>
      </c>
      <c r="E23" s="35">
        <v>44362</v>
      </c>
      <c r="F23" s="34">
        <v>1989</v>
      </c>
      <c r="G23" s="34">
        <v>5</v>
      </c>
      <c r="H23" s="34" t="s">
        <v>31</v>
      </c>
      <c r="I23" s="34">
        <v>0</v>
      </c>
      <c r="J23" s="34" t="s">
        <v>65</v>
      </c>
      <c r="K23" s="34">
        <v>5</v>
      </c>
      <c r="L23" s="36">
        <v>76.7</v>
      </c>
      <c r="M23" s="34">
        <v>6</v>
      </c>
      <c r="N23" s="34" t="s">
        <v>92</v>
      </c>
      <c r="O23" s="34">
        <v>10</v>
      </c>
      <c r="P23" s="34" t="s">
        <v>63</v>
      </c>
      <c r="Q23" s="34">
        <v>3</v>
      </c>
      <c r="R23" s="34" t="s">
        <v>28</v>
      </c>
      <c r="S23" s="34">
        <v>0</v>
      </c>
      <c r="T23" s="34">
        <v>59</v>
      </c>
      <c r="U23" s="34">
        <v>3</v>
      </c>
      <c r="V23" s="34" t="s">
        <v>61</v>
      </c>
      <c r="W23" s="34">
        <v>10</v>
      </c>
      <c r="X23" s="36">
        <v>3.5</v>
      </c>
      <c r="Y23" s="36">
        <v>3</v>
      </c>
      <c r="Z23" s="36">
        <v>20.5</v>
      </c>
      <c r="AA23" s="36">
        <v>1</v>
      </c>
      <c r="AB23" s="36" t="s">
        <v>31</v>
      </c>
      <c r="AC23" s="36">
        <v>0</v>
      </c>
      <c r="AD23" s="36">
        <v>98</v>
      </c>
      <c r="AE23" s="34">
        <v>3</v>
      </c>
      <c r="AF23" s="36" t="s">
        <v>62</v>
      </c>
      <c r="AG23" s="19">
        <v>10</v>
      </c>
      <c r="AH23" s="61" t="s">
        <v>58</v>
      </c>
      <c r="AI23" s="34">
        <v>10</v>
      </c>
      <c r="AJ23" s="40">
        <f t="shared" si="8"/>
        <v>69</v>
      </c>
      <c r="AK23" s="37">
        <f t="shared" si="9"/>
        <v>1046518.7980000001</v>
      </c>
      <c r="AL23" s="45">
        <v>1009890.64</v>
      </c>
      <c r="AM23" s="45">
        <v>36628.158000000003</v>
      </c>
      <c r="AN23" s="37">
        <f t="shared" si="10"/>
        <v>913449.60000000009</v>
      </c>
      <c r="AO23" s="45">
        <v>726192.43</v>
      </c>
      <c r="AP23" s="45">
        <v>187257.17</v>
      </c>
      <c r="AQ23" s="38">
        <f t="shared" si="17"/>
        <v>1959968.398</v>
      </c>
      <c r="AR23" s="37">
        <f t="shared" si="19"/>
        <v>1736083.07</v>
      </c>
      <c r="AS23" s="38">
        <f t="shared" si="20"/>
        <v>223885.32800000001</v>
      </c>
      <c r="AT23" s="39">
        <v>44386.583333333336</v>
      </c>
      <c r="AU23" s="15">
        <f t="shared" si="16"/>
        <v>3.5000000066888428</v>
      </c>
      <c r="AV23" s="15">
        <f t="shared" si="15"/>
        <v>20.50000021895023</v>
      </c>
    </row>
    <row r="24" spans="1:48" s="16" customFormat="1" ht="55.5" customHeight="1" x14ac:dyDescent="0.25">
      <c r="A24" s="20">
        <v>19</v>
      </c>
      <c r="B24" s="188" t="s">
        <v>165</v>
      </c>
      <c r="C24" s="118" t="s">
        <v>48</v>
      </c>
      <c r="D24" s="118" t="s">
        <v>25</v>
      </c>
      <c r="E24" s="119">
        <v>44382</v>
      </c>
      <c r="F24" s="118">
        <v>1969</v>
      </c>
      <c r="G24" s="118">
        <v>6</v>
      </c>
      <c r="H24" s="118" t="s">
        <v>31</v>
      </c>
      <c r="I24" s="118">
        <v>0</v>
      </c>
      <c r="J24" s="118" t="s">
        <v>65</v>
      </c>
      <c r="K24" s="118">
        <v>5</v>
      </c>
      <c r="L24" s="120">
        <v>69.17</v>
      </c>
      <c r="M24" s="118">
        <v>5</v>
      </c>
      <c r="N24" s="118" t="s">
        <v>164</v>
      </c>
      <c r="O24" s="179">
        <v>10</v>
      </c>
      <c r="P24" s="118" t="s">
        <v>63</v>
      </c>
      <c r="Q24" s="118">
        <v>3</v>
      </c>
      <c r="R24" s="118" t="s">
        <v>28</v>
      </c>
      <c r="S24" s="118">
        <v>0</v>
      </c>
      <c r="T24" s="118">
        <v>80</v>
      </c>
      <c r="U24" s="118">
        <v>3</v>
      </c>
      <c r="V24" s="118" t="s">
        <v>162</v>
      </c>
      <c r="W24" s="118">
        <v>10</v>
      </c>
      <c r="X24" s="120">
        <v>3.5</v>
      </c>
      <c r="Y24" s="120">
        <v>3</v>
      </c>
      <c r="Z24" s="120">
        <v>20.5</v>
      </c>
      <c r="AA24" s="120">
        <v>1</v>
      </c>
      <c r="AB24" s="120" t="s">
        <v>64</v>
      </c>
      <c r="AC24" s="120">
        <v>0</v>
      </c>
      <c r="AD24" s="120">
        <v>98.77</v>
      </c>
      <c r="AE24" s="118">
        <v>3</v>
      </c>
      <c r="AF24" s="120" t="s">
        <v>62</v>
      </c>
      <c r="AG24" s="115">
        <v>10</v>
      </c>
      <c r="AH24" s="120" t="s">
        <v>58</v>
      </c>
      <c r="AI24" s="118">
        <v>10</v>
      </c>
      <c r="AJ24" s="122">
        <f t="shared" si="8"/>
        <v>69</v>
      </c>
      <c r="AK24" s="123">
        <f t="shared" si="9"/>
        <v>1719298.8</v>
      </c>
      <c r="AL24" s="127">
        <v>1659123.34</v>
      </c>
      <c r="AM24" s="127">
        <v>60175.46</v>
      </c>
      <c r="AN24" s="123">
        <f t="shared" si="10"/>
        <v>3742116</v>
      </c>
      <c r="AO24" s="127">
        <v>2974982.22</v>
      </c>
      <c r="AP24" s="127">
        <v>767133.78</v>
      </c>
      <c r="AQ24" s="124">
        <f t="shared" si="17"/>
        <v>5461414.7999999998</v>
      </c>
      <c r="AR24" s="123">
        <f t="shared" si="19"/>
        <v>4634105.5600000005</v>
      </c>
      <c r="AS24" s="124">
        <f t="shared" si="20"/>
        <v>827309.24</v>
      </c>
      <c r="AT24" s="125">
        <v>44386.604166666664</v>
      </c>
      <c r="AU24" s="126">
        <f t="shared" si="16"/>
        <v>3.5000001163264933</v>
      </c>
      <c r="AV24" s="126">
        <f t="shared" si="15"/>
        <v>20.5</v>
      </c>
    </row>
    <row r="25" spans="1:48" s="16" customFormat="1" ht="55.5" customHeight="1" x14ac:dyDescent="0.25">
      <c r="A25" s="20">
        <v>20</v>
      </c>
      <c r="B25" s="149" t="s">
        <v>135</v>
      </c>
      <c r="C25" s="102" t="s">
        <v>49</v>
      </c>
      <c r="D25" s="102" t="s">
        <v>25</v>
      </c>
      <c r="E25" s="172">
        <v>44375</v>
      </c>
      <c r="F25" s="168">
        <v>1969</v>
      </c>
      <c r="G25" s="168">
        <v>6</v>
      </c>
      <c r="H25" s="168" t="s">
        <v>132</v>
      </c>
      <c r="I25" s="168">
        <v>0</v>
      </c>
      <c r="J25" s="168" t="s">
        <v>65</v>
      </c>
      <c r="K25" s="168">
        <v>5</v>
      </c>
      <c r="L25" s="168">
        <v>69.02</v>
      </c>
      <c r="M25" s="168">
        <v>5</v>
      </c>
      <c r="N25" s="168" t="s">
        <v>40</v>
      </c>
      <c r="O25" s="168">
        <v>10</v>
      </c>
      <c r="P25" s="168" t="s">
        <v>63</v>
      </c>
      <c r="Q25" s="168">
        <v>3</v>
      </c>
      <c r="R25" s="177" t="s">
        <v>28</v>
      </c>
      <c r="S25" s="177">
        <v>0</v>
      </c>
      <c r="T25" s="177">
        <v>90</v>
      </c>
      <c r="U25" s="177">
        <v>3</v>
      </c>
      <c r="V25" s="177" t="s">
        <v>61</v>
      </c>
      <c r="W25" s="177">
        <v>10</v>
      </c>
      <c r="X25" s="177">
        <v>3.5</v>
      </c>
      <c r="Y25" s="177">
        <v>3</v>
      </c>
      <c r="Z25" s="177">
        <v>20.5</v>
      </c>
      <c r="AA25" s="177">
        <v>1</v>
      </c>
      <c r="AB25" s="177" t="s">
        <v>132</v>
      </c>
      <c r="AC25" s="177">
        <v>0</v>
      </c>
      <c r="AD25" s="177">
        <v>116.8</v>
      </c>
      <c r="AE25" s="177">
        <v>3</v>
      </c>
      <c r="AF25" s="177" t="s">
        <v>62</v>
      </c>
      <c r="AG25" s="177">
        <v>10</v>
      </c>
      <c r="AH25" s="168" t="s">
        <v>58</v>
      </c>
      <c r="AI25" s="177">
        <v>10</v>
      </c>
      <c r="AJ25" s="169">
        <f t="shared" si="8"/>
        <v>69</v>
      </c>
      <c r="AK25" s="164">
        <f t="shared" si="9"/>
        <v>1017243.6</v>
      </c>
      <c r="AL25" s="165">
        <v>981640.07</v>
      </c>
      <c r="AM25" s="165">
        <v>35603.53</v>
      </c>
      <c r="AN25" s="164">
        <f t="shared" si="10"/>
        <v>2624011.2000000002</v>
      </c>
      <c r="AO25" s="165">
        <v>2086088.9</v>
      </c>
      <c r="AP25" s="165">
        <v>537922.30000000005</v>
      </c>
      <c r="AQ25" s="108">
        <f t="shared" si="17"/>
        <v>3641254.8000000003</v>
      </c>
      <c r="AR25" s="107">
        <f t="shared" si="19"/>
        <v>3067728.9699999997</v>
      </c>
      <c r="AS25" s="108">
        <f t="shared" si="20"/>
        <v>573525.83000000007</v>
      </c>
      <c r="AT25" s="109">
        <v>44386.646527777775</v>
      </c>
      <c r="AU25" s="110">
        <f t="shared" si="16"/>
        <v>3.5000003932194801</v>
      </c>
      <c r="AV25" s="110">
        <f t="shared" si="15"/>
        <v>20.500000152438375</v>
      </c>
    </row>
    <row r="26" spans="1:48" s="16" customFormat="1" ht="55.5" customHeight="1" x14ac:dyDescent="0.25">
      <c r="A26" s="20">
        <v>21</v>
      </c>
      <c r="B26" s="149" t="s">
        <v>136</v>
      </c>
      <c r="C26" s="102" t="s">
        <v>49</v>
      </c>
      <c r="D26" s="102" t="s">
        <v>33</v>
      </c>
      <c r="E26" s="172">
        <v>44385</v>
      </c>
      <c r="F26" s="168">
        <v>1967</v>
      </c>
      <c r="G26" s="168">
        <v>6</v>
      </c>
      <c r="H26" s="168" t="s">
        <v>132</v>
      </c>
      <c r="I26" s="168">
        <v>0</v>
      </c>
      <c r="J26" s="168" t="s">
        <v>65</v>
      </c>
      <c r="K26" s="168">
        <v>5</v>
      </c>
      <c r="L26" s="168">
        <v>80.400000000000006</v>
      </c>
      <c r="M26" s="168">
        <v>7</v>
      </c>
      <c r="N26" s="168" t="s">
        <v>40</v>
      </c>
      <c r="O26" s="168">
        <v>10</v>
      </c>
      <c r="P26" s="168" t="s">
        <v>63</v>
      </c>
      <c r="Q26" s="168">
        <v>3</v>
      </c>
      <c r="R26" s="168" t="s">
        <v>28</v>
      </c>
      <c r="S26" s="168">
        <v>0</v>
      </c>
      <c r="T26" s="168">
        <v>126</v>
      </c>
      <c r="U26" s="168">
        <v>4</v>
      </c>
      <c r="V26" s="177" t="s">
        <v>61</v>
      </c>
      <c r="W26" s="168">
        <v>10</v>
      </c>
      <c r="X26" s="168">
        <v>2.1</v>
      </c>
      <c r="Y26" s="168">
        <v>0</v>
      </c>
      <c r="Z26" s="168">
        <v>20.100000000000001</v>
      </c>
      <c r="AA26" s="168">
        <v>1</v>
      </c>
      <c r="AB26" s="168" t="s">
        <v>132</v>
      </c>
      <c r="AC26" s="168">
        <v>0</v>
      </c>
      <c r="AD26" s="168">
        <v>99.1</v>
      </c>
      <c r="AE26" s="168">
        <v>3</v>
      </c>
      <c r="AF26" s="168" t="s">
        <v>62</v>
      </c>
      <c r="AG26" s="168">
        <v>10</v>
      </c>
      <c r="AH26" s="168" t="s">
        <v>58</v>
      </c>
      <c r="AI26" s="168">
        <v>10</v>
      </c>
      <c r="AJ26" s="169">
        <f t="shared" si="8"/>
        <v>69</v>
      </c>
      <c r="AK26" s="164">
        <f t="shared" si="9"/>
        <v>445909.2</v>
      </c>
      <c r="AL26" s="165">
        <v>436545.11</v>
      </c>
      <c r="AM26" s="165">
        <v>9364.09</v>
      </c>
      <c r="AN26" s="164">
        <f t="shared" si="10"/>
        <v>2829642</v>
      </c>
      <c r="AO26" s="165">
        <v>2260883.96</v>
      </c>
      <c r="AP26" s="165">
        <v>568758.04</v>
      </c>
      <c r="AQ26" s="108">
        <f t="shared" si="17"/>
        <v>3275551.2</v>
      </c>
      <c r="AR26" s="107">
        <f t="shared" si="19"/>
        <v>2697429.07</v>
      </c>
      <c r="AS26" s="108">
        <f t="shared" si="20"/>
        <v>578122.13</v>
      </c>
      <c r="AT26" s="109">
        <v>44386.652777777781</v>
      </c>
      <c r="AU26" s="110">
        <f t="shared" si="16"/>
        <v>2.0999992823651095</v>
      </c>
      <c r="AV26" s="110">
        <f t="shared" si="15"/>
        <v>20.099999929319683</v>
      </c>
    </row>
    <row r="27" spans="1:48" s="16" customFormat="1" ht="55.5" customHeight="1" x14ac:dyDescent="0.25">
      <c r="A27" s="20">
        <v>22</v>
      </c>
      <c r="B27" s="192" t="s">
        <v>174</v>
      </c>
      <c r="C27" s="51" t="s">
        <v>30</v>
      </c>
      <c r="D27" s="51" t="s">
        <v>29</v>
      </c>
      <c r="E27" s="50">
        <v>44371</v>
      </c>
      <c r="F27" s="51">
        <v>1962</v>
      </c>
      <c r="G27" s="51">
        <v>6</v>
      </c>
      <c r="H27" s="51" t="s">
        <v>31</v>
      </c>
      <c r="I27" s="51">
        <v>0</v>
      </c>
      <c r="J27" s="51" t="s">
        <v>68</v>
      </c>
      <c r="K27" s="51">
        <v>5</v>
      </c>
      <c r="L27" s="52">
        <v>76.8</v>
      </c>
      <c r="M27" s="51">
        <v>6</v>
      </c>
      <c r="N27" s="51" t="s">
        <v>37</v>
      </c>
      <c r="O27" s="51">
        <v>10</v>
      </c>
      <c r="P27" s="51" t="s">
        <v>63</v>
      </c>
      <c r="Q27" s="51">
        <v>3</v>
      </c>
      <c r="R27" s="51" t="s">
        <v>28</v>
      </c>
      <c r="S27" s="51">
        <v>0</v>
      </c>
      <c r="T27" s="51">
        <v>64</v>
      </c>
      <c r="U27" s="51">
        <v>3</v>
      </c>
      <c r="V27" s="55" t="s">
        <v>112</v>
      </c>
      <c r="W27" s="51">
        <v>10</v>
      </c>
      <c r="X27" s="144">
        <v>3.1</v>
      </c>
      <c r="Y27" s="52">
        <v>3</v>
      </c>
      <c r="Z27" s="144">
        <v>20.100000000000001</v>
      </c>
      <c r="AA27" s="52">
        <v>1</v>
      </c>
      <c r="AB27" s="52" t="s">
        <v>31</v>
      </c>
      <c r="AC27" s="52">
        <v>0</v>
      </c>
      <c r="AD27" s="52">
        <v>99.3</v>
      </c>
      <c r="AE27" s="51">
        <v>2</v>
      </c>
      <c r="AF27" s="53" t="s">
        <v>62</v>
      </c>
      <c r="AG27" s="62">
        <v>10</v>
      </c>
      <c r="AH27" s="53" t="s">
        <v>115</v>
      </c>
      <c r="AI27" s="49">
        <v>10</v>
      </c>
      <c r="AJ27" s="56">
        <f t="shared" si="8"/>
        <v>69</v>
      </c>
      <c r="AK27" s="57">
        <f t="shared" si="9"/>
        <v>1665262.7999999998</v>
      </c>
      <c r="AL27" s="58">
        <v>1613639.65</v>
      </c>
      <c r="AM27" s="58">
        <v>51623.15</v>
      </c>
      <c r="AN27" s="57">
        <f t="shared" si="10"/>
        <v>648693.6</v>
      </c>
      <c r="AO27" s="58">
        <v>518306.19</v>
      </c>
      <c r="AP27" s="58">
        <v>130387.41</v>
      </c>
      <c r="AQ27" s="58">
        <f t="shared" si="17"/>
        <v>2313956.4</v>
      </c>
      <c r="AR27" s="57">
        <f t="shared" si="19"/>
        <v>2131945.84</v>
      </c>
      <c r="AS27" s="58">
        <f t="shared" si="20"/>
        <v>182010.56</v>
      </c>
      <c r="AT27" s="131">
        <v>44392.625</v>
      </c>
      <c r="AU27" s="59">
        <f t="shared" si="16"/>
        <v>3.1000001921618621</v>
      </c>
      <c r="AV27" s="59">
        <f t="shared" si="15"/>
        <v>20.09999944503846</v>
      </c>
    </row>
    <row r="28" spans="1:48" s="16" customFormat="1" ht="55.5" customHeight="1" x14ac:dyDescent="0.25">
      <c r="A28" s="20">
        <v>23</v>
      </c>
      <c r="B28" s="192" t="s">
        <v>175</v>
      </c>
      <c r="C28" s="51" t="s">
        <v>30</v>
      </c>
      <c r="D28" s="51" t="s">
        <v>29</v>
      </c>
      <c r="E28" s="50">
        <v>44371</v>
      </c>
      <c r="F28" s="51">
        <v>1959</v>
      </c>
      <c r="G28" s="51">
        <v>6</v>
      </c>
      <c r="H28" s="51" t="s">
        <v>31</v>
      </c>
      <c r="I28" s="51">
        <v>0</v>
      </c>
      <c r="J28" s="51" t="s">
        <v>65</v>
      </c>
      <c r="K28" s="51">
        <v>5</v>
      </c>
      <c r="L28" s="52">
        <v>70.27</v>
      </c>
      <c r="M28" s="51">
        <v>6</v>
      </c>
      <c r="N28" s="51" t="s">
        <v>37</v>
      </c>
      <c r="O28" s="51">
        <v>10</v>
      </c>
      <c r="P28" s="51" t="s">
        <v>63</v>
      </c>
      <c r="Q28" s="51">
        <v>3</v>
      </c>
      <c r="R28" s="51" t="s">
        <v>28</v>
      </c>
      <c r="S28" s="51">
        <v>0</v>
      </c>
      <c r="T28" s="51">
        <v>60</v>
      </c>
      <c r="U28" s="51">
        <v>3</v>
      </c>
      <c r="V28" s="55" t="s">
        <v>112</v>
      </c>
      <c r="W28" s="51">
        <v>10</v>
      </c>
      <c r="X28" s="144">
        <v>3.1</v>
      </c>
      <c r="Y28" s="52">
        <v>3</v>
      </c>
      <c r="Z28" s="144">
        <v>20.100000000000001</v>
      </c>
      <c r="AA28" s="52">
        <v>1</v>
      </c>
      <c r="AB28" s="52" t="s">
        <v>31</v>
      </c>
      <c r="AC28" s="52">
        <v>0</v>
      </c>
      <c r="AD28" s="52">
        <v>99.8</v>
      </c>
      <c r="AE28" s="51">
        <v>2</v>
      </c>
      <c r="AF28" s="53" t="s">
        <v>62</v>
      </c>
      <c r="AG28" s="62">
        <v>10</v>
      </c>
      <c r="AH28" s="53" t="s">
        <v>115</v>
      </c>
      <c r="AI28" s="49">
        <v>10</v>
      </c>
      <c r="AJ28" s="56">
        <f t="shared" si="8"/>
        <v>69</v>
      </c>
      <c r="AK28" s="57">
        <f t="shared" si="9"/>
        <v>1564962</v>
      </c>
      <c r="AL28" s="58">
        <v>1516448.18</v>
      </c>
      <c r="AM28" s="58">
        <v>48513.82</v>
      </c>
      <c r="AN28" s="57">
        <f t="shared" si="10"/>
        <v>632978.4</v>
      </c>
      <c r="AO28" s="58">
        <v>505749.74</v>
      </c>
      <c r="AP28" s="58">
        <v>127228.66</v>
      </c>
      <c r="AQ28" s="58">
        <f t="shared" si="17"/>
        <v>2197940.4</v>
      </c>
      <c r="AR28" s="57">
        <f t="shared" si="19"/>
        <v>2022197.92</v>
      </c>
      <c r="AS28" s="58">
        <f t="shared" si="20"/>
        <v>175742.48</v>
      </c>
      <c r="AT28" s="131">
        <v>44392.625</v>
      </c>
      <c r="AU28" s="59">
        <f t="shared" si="16"/>
        <v>3.0999998722013697</v>
      </c>
      <c r="AV28" s="59">
        <f t="shared" si="15"/>
        <v>20.100000252773238</v>
      </c>
    </row>
    <row r="29" spans="1:48" s="16" customFormat="1" ht="55.5" customHeight="1" x14ac:dyDescent="0.25">
      <c r="A29" s="20">
        <v>24</v>
      </c>
      <c r="B29" s="190" t="s">
        <v>183</v>
      </c>
      <c r="C29" s="180" t="s">
        <v>0</v>
      </c>
      <c r="D29" s="180" t="s">
        <v>29</v>
      </c>
      <c r="E29" s="181">
        <v>44371</v>
      </c>
      <c r="F29" s="182">
        <v>1967</v>
      </c>
      <c r="G29" s="182">
        <v>6</v>
      </c>
      <c r="H29" s="180" t="s">
        <v>31</v>
      </c>
      <c r="I29" s="66">
        <v>0</v>
      </c>
      <c r="J29" s="66" t="s">
        <v>68</v>
      </c>
      <c r="K29" s="66">
        <v>5</v>
      </c>
      <c r="L29" s="66">
        <v>72.099999999999994</v>
      </c>
      <c r="M29" s="66">
        <v>6</v>
      </c>
      <c r="N29" s="66" t="s">
        <v>37</v>
      </c>
      <c r="O29" s="66">
        <v>10</v>
      </c>
      <c r="P29" s="66" t="s">
        <v>63</v>
      </c>
      <c r="Q29" s="66">
        <v>3</v>
      </c>
      <c r="R29" s="66" t="s">
        <v>28</v>
      </c>
      <c r="S29" s="66">
        <v>0</v>
      </c>
      <c r="T29" s="66">
        <v>64</v>
      </c>
      <c r="U29" s="66">
        <v>3</v>
      </c>
      <c r="V29" s="180" t="s">
        <v>61</v>
      </c>
      <c r="W29" s="66">
        <v>10</v>
      </c>
      <c r="X29" s="66">
        <v>3.1</v>
      </c>
      <c r="Y29" s="66">
        <v>3</v>
      </c>
      <c r="Z29" s="66">
        <v>0</v>
      </c>
      <c r="AA29" s="66">
        <v>0</v>
      </c>
      <c r="AB29" s="68" t="s">
        <v>26</v>
      </c>
      <c r="AC29" s="68">
        <v>0</v>
      </c>
      <c r="AD29" s="66">
        <v>99.8</v>
      </c>
      <c r="AE29" s="66">
        <v>3</v>
      </c>
      <c r="AF29" s="68" t="s">
        <v>120</v>
      </c>
      <c r="AG29" s="68">
        <v>10</v>
      </c>
      <c r="AH29" s="68" t="s">
        <v>58</v>
      </c>
      <c r="AI29" s="66">
        <v>10</v>
      </c>
      <c r="AJ29" s="43">
        <f t="shared" si="8"/>
        <v>69</v>
      </c>
      <c r="AK29" s="71">
        <f t="shared" si="9"/>
        <v>4698769.2</v>
      </c>
      <c r="AL29" s="72">
        <v>4553107.3500000006</v>
      </c>
      <c r="AM29" s="72">
        <v>145661.85</v>
      </c>
      <c r="AN29" s="71">
        <f t="shared" si="10"/>
        <v>0</v>
      </c>
      <c r="AO29" s="72">
        <v>0</v>
      </c>
      <c r="AP29" s="242">
        <v>0</v>
      </c>
      <c r="AQ29" s="72">
        <f t="shared" si="17"/>
        <v>4698769.2</v>
      </c>
      <c r="AR29" s="71">
        <f t="shared" si="19"/>
        <v>4553107.3500000006</v>
      </c>
      <c r="AS29" s="72">
        <f t="shared" si="20"/>
        <v>145661.85</v>
      </c>
      <c r="AT29" s="73">
        <v>44393.625</v>
      </c>
      <c r="AU29" s="74">
        <f t="shared" si="16"/>
        <v>3.1000001021544108</v>
      </c>
      <c r="AV29" s="74" t="e">
        <f t="shared" si="15"/>
        <v>#DIV/0!</v>
      </c>
    </row>
    <row r="30" spans="1:48" s="16" customFormat="1" ht="55.5" customHeight="1" x14ac:dyDescent="0.25">
      <c r="A30" s="20">
        <v>25</v>
      </c>
      <c r="B30" s="145" t="s">
        <v>99</v>
      </c>
      <c r="C30" s="34" t="s">
        <v>2</v>
      </c>
      <c r="D30" s="34" t="s">
        <v>94</v>
      </c>
      <c r="E30" s="46">
        <v>44359</v>
      </c>
      <c r="F30" s="44">
        <v>1951</v>
      </c>
      <c r="G30" s="44">
        <v>6</v>
      </c>
      <c r="H30" s="34" t="s">
        <v>31</v>
      </c>
      <c r="I30" s="34">
        <v>0</v>
      </c>
      <c r="J30" s="34" t="s">
        <v>65</v>
      </c>
      <c r="K30" s="44">
        <v>5</v>
      </c>
      <c r="L30" s="44">
        <v>86.31</v>
      </c>
      <c r="M30" s="44">
        <v>7</v>
      </c>
      <c r="N30" s="34" t="s">
        <v>96</v>
      </c>
      <c r="O30" s="44">
        <v>10</v>
      </c>
      <c r="P30" s="34" t="s">
        <v>63</v>
      </c>
      <c r="Q30" s="34">
        <v>3</v>
      </c>
      <c r="R30" s="34" t="s">
        <v>28</v>
      </c>
      <c r="S30" s="34">
        <v>0</v>
      </c>
      <c r="T30" s="44">
        <v>59</v>
      </c>
      <c r="U30" s="174">
        <v>3</v>
      </c>
      <c r="V30" s="175" t="s">
        <v>61</v>
      </c>
      <c r="W30" s="44">
        <v>10</v>
      </c>
      <c r="X30" s="44">
        <v>2.5</v>
      </c>
      <c r="Y30" s="44">
        <v>0</v>
      </c>
      <c r="Z30" s="44">
        <v>21</v>
      </c>
      <c r="AA30" s="44">
        <v>1</v>
      </c>
      <c r="AB30" s="36" t="s">
        <v>31</v>
      </c>
      <c r="AC30" s="36">
        <v>0</v>
      </c>
      <c r="AD30" s="44">
        <v>97.9</v>
      </c>
      <c r="AE30" s="34">
        <v>3</v>
      </c>
      <c r="AF30" s="36" t="s">
        <v>62</v>
      </c>
      <c r="AG30" s="36">
        <v>10</v>
      </c>
      <c r="AH30" s="61" t="s">
        <v>58</v>
      </c>
      <c r="AI30" s="34">
        <v>10</v>
      </c>
      <c r="AJ30" s="40">
        <f t="shared" si="8"/>
        <v>68</v>
      </c>
      <c r="AK30" s="37">
        <f t="shared" si="9"/>
        <v>798229.2</v>
      </c>
      <c r="AL30" s="45">
        <v>778273.47</v>
      </c>
      <c r="AM30" s="45">
        <v>19955.73</v>
      </c>
      <c r="AN30" s="37">
        <f t="shared" si="10"/>
        <v>2179171.2000000002</v>
      </c>
      <c r="AO30" s="45">
        <v>1721545.25</v>
      </c>
      <c r="AP30" s="45">
        <v>457625.95</v>
      </c>
      <c r="AQ30" s="38">
        <f t="shared" si="17"/>
        <v>2977400.4000000004</v>
      </c>
      <c r="AR30" s="37">
        <f t="shared" si="19"/>
        <v>2499818.7199999997</v>
      </c>
      <c r="AS30" s="38">
        <f t="shared" si="20"/>
        <v>477581.68</v>
      </c>
      <c r="AT30" s="39">
        <v>44386.375</v>
      </c>
      <c r="AU30" s="15">
        <f t="shared" si="16"/>
        <v>2.5</v>
      </c>
      <c r="AV30" s="15">
        <f t="shared" si="15"/>
        <v>20.999999908221987</v>
      </c>
    </row>
    <row r="31" spans="1:48" s="16" customFormat="1" ht="55.5" customHeight="1" x14ac:dyDescent="0.25">
      <c r="A31" s="20">
        <v>26</v>
      </c>
      <c r="B31" s="189" t="s">
        <v>166</v>
      </c>
      <c r="C31" s="178" t="s">
        <v>48</v>
      </c>
      <c r="D31" s="178" t="s">
        <v>25</v>
      </c>
      <c r="E31" s="116">
        <v>44385</v>
      </c>
      <c r="F31" s="115">
        <v>1966</v>
      </c>
      <c r="G31" s="115">
        <v>6</v>
      </c>
      <c r="H31" s="115" t="s">
        <v>31</v>
      </c>
      <c r="I31" s="115">
        <v>0</v>
      </c>
      <c r="J31" s="115" t="s">
        <v>65</v>
      </c>
      <c r="K31" s="115">
        <v>5</v>
      </c>
      <c r="L31" s="115">
        <v>68.8</v>
      </c>
      <c r="M31" s="115">
        <v>5</v>
      </c>
      <c r="N31" s="118" t="s">
        <v>164</v>
      </c>
      <c r="O31" s="115">
        <v>9</v>
      </c>
      <c r="P31" s="118" t="s">
        <v>63</v>
      </c>
      <c r="Q31" s="115">
        <v>3</v>
      </c>
      <c r="R31" s="118" t="s">
        <v>28</v>
      </c>
      <c r="S31" s="115">
        <v>0</v>
      </c>
      <c r="T31" s="115">
        <v>139</v>
      </c>
      <c r="U31" s="115">
        <v>4</v>
      </c>
      <c r="V31" s="176" t="s">
        <v>162</v>
      </c>
      <c r="W31" s="115">
        <v>10</v>
      </c>
      <c r="X31" s="115">
        <v>3.5</v>
      </c>
      <c r="Y31" s="115">
        <v>3</v>
      </c>
      <c r="Z31" s="115"/>
      <c r="AA31" s="115"/>
      <c r="AB31" s="115" t="s">
        <v>64</v>
      </c>
      <c r="AC31" s="115">
        <v>0</v>
      </c>
      <c r="AD31" s="115">
        <v>104.6</v>
      </c>
      <c r="AE31" s="115">
        <v>3</v>
      </c>
      <c r="AF31" s="120" t="s">
        <v>62</v>
      </c>
      <c r="AG31" s="115">
        <v>10</v>
      </c>
      <c r="AH31" s="120" t="s">
        <v>58</v>
      </c>
      <c r="AI31" s="115">
        <v>10</v>
      </c>
      <c r="AJ31" s="122">
        <f t="shared" si="8"/>
        <v>68</v>
      </c>
      <c r="AK31" s="123">
        <f t="shared" si="9"/>
        <v>1680865.2</v>
      </c>
      <c r="AL31" s="127">
        <v>1622034.91</v>
      </c>
      <c r="AM31" s="127">
        <v>58830.29</v>
      </c>
      <c r="AN31" s="123">
        <f t="shared" si="10"/>
        <v>0</v>
      </c>
      <c r="AO31" s="127">
        <v>0</v>
      </c>
      <c r="AP31" s="127">
        <v>0</v>
      </c>
      <c r="AQ31" s="124">
        <f t="shared" si="17"/>
        <v>1680865.2</v>
      </c>
      <c r="AR31" s="123">
        <f t="shared" si="19"/>
        <v>1622034.91</v>
      </c>
      <c r="AS31" s="124">
        <f t="shared" si="20"/>
        <v>58830.29</v>
      </c>
      <c r="AT31" s="125">
        <v>44386.604166666664</v>
      </c>
      <c r="AU31" s="126">
        <f t="shared" si="16"/>
        <v>3.5000004759453649</v>
      </c>
      <c r="AV31" s="126" t="e">
        <f t="shared" si="15"/>
        <v>#DIV/0!</v>
      </c>
    </row>
    <row r="32" spans="1:48" s="16" customFormat="1" ht="55.5" customHeight="1" x14ac:dyDescent="0.25">
      <c r="A32" s="20">
        <v>27</v>
      </c>
      <c r="B32" s="91" t="s">
        <v>114</v>
      </c>
      <c r="C32" s="51" t="s">
        <v>30</v>
      </c>
      <c r="D32" s="51" t="s">
        <v>33</v>
      </c>
      <c r="E32" s="50">
        <v>44385</v>
      </c>
      <c r="F32" s="51">
        <v>1986</v>
      </c>
      <c r="G32" s="51">
        <v>5</v>
      </c>
      <c r="H32" s="51" t="s">
        <v>31</v>
      </c>
      <c r="I32" s="51">
        <v>0</v>
      </c>
      <c r="J32" s="51" t="s">
        <v>68</v>
      </c>
      <c r="K32" s="51">
        <v>5</v>
      </c>
      <c r="L32" s="52">
        <v>80.099999999999994</v>
      </c>
      <c r="M32" s="51">
        <v>7</v>
      </c>
      <c r="N32" s="49" t="s">
        <v>111</v>
      </c>
      <c r="O32" s="51">
        <v>5</v>
      </c>
      <c r="P32" s="51" t="s">
        <v>63</v>
      </c>
      <c r="Q32" s="51">
        <v>3</v>
      </c>
      <c r="R32" s="51" t="s">
        <v>28</v>
      </c>
      <c r="S32" s="51">
        <v>0</v>
      </c>
      <c r="T32" s="51">
        <v>305</v>
      </c>
      <c r="U32" s="51">
        <v>7</v>
      </c>
      <c r="V32" s="55" t="s">
        <v>112</v>
      </c>
      <c r="W32" s="51">
        <v>10</v>
      </c>
      <c r="X32" s="52">
        <v>3.1</v>
      </c>
      <c r="Y32" s="52">
        <v>3</v>
      </c>
      <c r="Z32" s="52">
        <v>20.100000000000001</v>
      </c>
      <c r="AA32" s="52">
        <v>1</v>
      </c>
      <c r="AB32" s="52" t="s">
        <v>31</v>
      </c>
      <c r="AC32" s="52">
        <v>0</v>
      </c>
      <c r="AD32" s="52">
        <v>99.8</v>
      </c>
      <c r="AE32" s="51">
        <v>2</v>
      </c>
      <c r="AF32" s="53" t="s">
        <v>62</v>
      </c>
      <c r="AG32" s="62">
        <v>10</v>
      </c>
      <c r="AH32" s="53" t="s">
        <v>115</v>
      </c>
      <c r="AI32" s="49">
        <v>10</v>
      </c>
      <c r="AJ32" s="56">
        <f t="shared" si="8"/>
        <v>68</v>
      </c>
      <c r="AK32" s="57">
        <f t="shared" si="9"/>
        <v>1393291.6</v>
      </c>
      <c r="AL32" s="58">
        <v>1350099.56</v>
      </c>
      <c r="AM32" s="58">
        <v>43192.04</v>
      </c>
      <c r="AN32" s="57">
        <f t="shared" si="10"/>
        <v>1299849.6000000001</v>
      </c>
      <c r="AO32" s="58">
        <v>1038579.8300000001</v>
      </c>
      <c r="AP32" s="58">
        <v>261269.77</v>
      </c>
      <c r="AQ32" s="58">
        <f t="shared" si="17"/>
        <v>2693141.2</v>
      </c>
      <c r="AR32" s="57">
        <f t="shared" si="19"/>
        <v>2388679.39</v>
      </c>
      <c r="AS32" s="58">
        <f t="shared" si="20"/>
        <v>304461.81</v>
      </c>
      <c r="AT32" s="131">
        <v>44389.625</v>
      </c>
      <c r="AU32" s="59">
        <f t="shared" si="16"/>
        <v>3.1000000287089939</v>
      </c>
      <c r="AV32" s="59">
        <f t="shared" si="15"/>
        <v>20.100000030772787</v>
      </c>
    </row>
    <row r="33" spans="1:48" s="16" customFormat="1" ht="55.5" customHeight="1" x14ac:dyDescent="0.25">
      <c r="A33" s="20">
        <v>28</v>
      </c>
      <c r="B33" s="183" t="s">
        <v>126</v>
      </c>
      <c r="C33" s="79" t="s">
        <v>34</v>
      </c>
      <c r="D33" s="79" t="s">
        <v>86</v>
      </c>
      <c r="E33" s="80">
        <v>44416</v>
      </c>
      <c r="F33" s="79">
        <v>1992</v>
      </c>
      <c r="G33" s="79">
        <v>5</v>
      </c>
      <c r="H33" s="82" t="s">
        <v>31</v>
      </c>
      <c r="I33" s="79">
        <v>0</v>
      </c>
      <c r="J33" s="79" t="s">
        <v>68</v>
      </c>
      <c r="K33" s="79">
        <v>5</v>
      </c>
      <c r="L33" s="81">
        <v>77.209999999999994</v>
      </c>
      <c r="M33" s="79">
        <v>6</v>
      </c>
      <c r="N33" s="79" t="s">
        <v>42</v>
      </c>
      <c r="O33" s="79">
        <v>10</v>
      </c>
      <c r="P33" s="79" t="s">
        <v>63</v>
      </c>
      <c r="Q33" s="79">
        <v>3</v>
      </c>
      <c r="R33" s="79" t="s">
        <v>28</v>
      </c>
      <c r="S33" s="79">
        <v>0</v>
      </c>
      <c r="T33" s="79">
        <v>92</v>
      </c>
      <c r="U33" s="79">
        <v>2</v>
      </c>
      <c r="V33" s="79" t="s">
        <v>84</v>
      </c>
      <c r="W33" s="79">
        <v>10</v>
      </c>
      <c r="X33" s="81">
        <v>5</v>
      </c>
      <c r="Y33" s="81">
        <v>5</v>
      </c>
      <c r="Z33" s="81" t="s">
        <v>26</v>
      </c>
      <c r="AA33" s="81">
        <v>0</v>
      </c>
      <c r="AB33" s="81" t="s">
        <v>26</v>
      </c>
      <c r="AC33" s="81">
        <v>0</v>
      </c>
      <c r="AD33" s="81">
        <v>98.3</v>
      </c>
      <c r="AE33" s="79">
        <v>2</v>
      </c>
      <c r="AF33" s="81" t="s">
        <v>62</v>
      </c>
      <c r="AG33" s="82">
        <v>10</v>
      </c>
      <c r="AH33" s="81" t="s">
        <v>58</v>
      </c>
      <c r="AI33" s="79">
        <v>10</v>
      </c>
      <c r="AJ33" s="83">
        <f t="shared" si="8"/>
        <v>68</v>
      </c>
      <c r="AK33" s="84">
        <f t="shared" si="9"/>
        <v>3856203</v>
      </c>
      <c r="AL33" s="85">
        <v>3663403</v>
      </c>
      <c r="AM33" s="85">
        <v>192800</v>
      </c>
      <c r="AN33" s="84">
        <f t="shared" si="10"/>
        <v>0</v>
      </c>
      <c r="AO33" s="137">
        <v>0</v>
      </c>
      <c r="AP33" s="137">
        <v>0</v>
      </c>
      <c r="AQ33" s="86">
        <f t="shared" si="17"/>
        <v>3856203</v>
      </c>
      <c r="AR33" s="84">
        <f t="shared" si="19"/>
        <v>3663403</v>
      </c>
      <c r="AS33" s="86">
        <f t="shared" si="20"/>
        <v>192800</v>
      </c>
      <c r="AT33" s="87">
        <v>44390.458333333336</v>
      </c>
      <c r="AU33" s="88">
        <f t="shared" si="16"/>
        <v>4.9997367877157917</v>
      </c>
      <c r="AV33" s="88">
        <v>0</v>
      </c>
    </row>
    <row r="34" spans="1:48" s="16" customFormat="1" ht="55.5" customHeight="1" x14ac:dyDescent="0.25">
      <c r="A34" s="20">
        <v>29</v>
      </c>
      <c r="B34" s="90" t="s">
        <v>180</v>
      </c>
      <c r="C34" s="65" t="s">
        <v>0</v>
      </c>
      <c r="D34" s="66" t="s">
        <v>29</v>
      </c>
      <c r="E34" s="70">
        <v>44384</v>
      </c>
      <c r="F34" s="65">
        <v>1991</v>
      </c>
      <c r="G34" s="65">
        <v>5</v>
      </c>
      <c r="H34" s="65" t="s">
        <v>31</v>
      </c>
      <c r="I34" s="65">
        <v>0</v>
      </c>
      <c r="J34" s="66" t="s">
        <v>68</v>
      </c>
      <c r="K34" s="65">
        <v>5</v>
      </c>
      <c r="L34" s="65">
        <v>72.5</v>
      </c>
      <c r="M34" s="65">
        <v>6</v>
      </c>
      <c r="N34" s="66" t="s">
        <v>37</v>
      </c>
      <c r="O34" s="65">
        <v>10</v>
      </c>
      <c r="P34" s="66" t="s">
        <v>63</v>
      </c>
      <c r="Q34" s="65">
        <v>3</v>
      </c>
      <c r="R34" s="65" t="s">
        <v>28</v>
      </c>
      <c r="S34" s="65">
        <v>0</v>
      </c>
      <c r="T34" s="65">
        <v>165</v>
      </c>
      <c r="U34" s="65">
        <v>5</v>
      </c>
      <c r="V34" s="66" t="s">
        <v>61</v>
      </c>
      <c r="W34" s="65">
        <v>8</v>
      </c>
      <c r="X34" s="68">
        <v>3.1</v>
      </c>
      <c r="Y34" s="65">
        <v>3</v>
      </c>
      <c r="Z34" s="68">
        <v>0</v>
      </c>
      <c r="AA34" s="65">
        <v>0</v>
      </c>
      <c r="AB34" s="65" t="s">
        <v>26</v>
      </c>
      <c r="AC34" s="65">
        <v>0</v>
      </c>
      <c r="AD34" s="65">
        <v>99.4</v>
      </c>
      <c r="AE34" s="65">
        <v>3</v>
      </c>
      <c r="AF34" s="68" t="s">
        <v>62</v>
      </c>
      <c r="AG34" s="65">
        <v>10</v>
      </c>
      <c r="AH34" s="68" t="s">
        <v>58</v>
      </c>
      <c r="AI34" s="65">
        <v>10</v>
      </c>
      <c r="AJ34" s="43">
        <f t="shared" si="8"/>
        <v>68</v>
      </c>
      <c r="AK34" s="71">
        <f t="shared" si="9"/>
        <v>2303605.1999999997</v>
      </c>
      <c r="AL34" s="72">
        <v>2232193.44</v>
      </c>
      <c r="AM34" s="72">
        <v>71411.759999999995</v>
      </c>
      <c r="AN34" s="71">
        <f t="shared" si="10"/>
        <v>0</v>
      </c>
      <c r="AO34" s="72">
        <v>0</v>
      </c>
      <c r="AP34" s="242">
        <v>0</v>
      </c>
      <c r="AQ34" s="72">
        <f t="shared" si="17"/>
        <v>2303605.1999999997</v>
      </c>
      <c r="AR34" s="71">
        <f t="shared" si="19"/>
        <v>2232193.44</v>
      </c>
      <c r="AS34" s="72">
        <f t="shared" si="20"/>
        <v>71411.759999999995</v>
      </c>
      <c r="AT34" s="73">
        <v>44390.458333333336</v>
      </c>
      <c r="AU34" s="74">
        <f t="shared" si="16"/>
        <v>3.0999999479077407</v>
      </c>
      <c r="AV34" s="74" t="e">
        <f t="shared" ref="AV34:AV65" si="21">AP34/AN34*100</f>
        <v>#DIV/0!</v>
      </c>
    </row>
    <row r="35" spans="1:48" s="16" customFormat="1" ht="55.5" customHeight="1" x14ac:dyDescent="0.25">
      <c r="A35" s="20">
        <v>30</v>
      </c>
      <c r="B35" s="145" t="s">
        <v>95</v>
      </c>
      <c r="C35" s="34" t="s">
        <v>2</v>
      </c>
      <c r="D35" s="34" t="s">
        <v>94</v>
      </c>
      <c r="E35" s="46">
        <v>44359</v>
      </c>
      <c r="F35" s="44">
        <v>1954</v>
      </c>
      <c r="G35" s="44">
        <v>6</v>
      </c>
      <c r="H35" s="34" t="s">
        <v>31</v>
      </c>
      <c r="I35" s="34">
        <v>0</v>
      </c>
      <c r="J35" s="19" t="s">
        <v>68</v>
      </c>
      <c r="K35" s="44">
        <v>5</v>
      </c>
      <c r="L35" s="44">
        <v>81.66</v>
      </c>
      <c r="M35" s="44">
        <v>7</v>
      </c>
      <c r="N35" s="34" t="s">
        <v>37</v>
      </c>
      <c r="O35" s="44">
        <v>10</v>
      </c>
      <c r="P35" s="34" t="s">
        <v>63</v>
      </c>
      <c r="Q35" s="34">
        <v>3</v>
      </c>
      <c r="R35" s="34" t="s">
        <v>28</v>
      </c>
      <c r="S35" s="34">
        <v>0</v>
      </c>
      <c r="T35" s="44">
        <v>50</v>
      </c>
      <c r="U35" s="44">
        <v>2</v>
      </c>
      <c r="V35" s="34" t="s">
        <v>61</v>
      </c>
      <c r="W35" s="44">
        <v>10</v>
      </c>
      <c r="X35" s="44">
        <v>2.5</v>
      </c>
      <c r="Y35" s="44">
        <v>0</v>
      </c>
      <c r="Z35" s="44">
        <v>21</v>
      </c>
      <c r="AA35" s="44">
        <v>1</v>
      </c>
      <c r="AB35" s="36" t="s">
        <v>31</v>
      </c>
      <c r="AC35" s="36">
        <v>0</v>
      </c>
      <c r="AD35" s="44">
        <v>97.4</v>
      </c>
      <c r="AE35" s="34">
        <v>3</v>
      </c>
      <c r="AF35" s="36" t="s">
        <v>62</v>
      </c>
      <c r="AG35" s="36">
        <v>10</v>
      </c>
      <c r="AH35" s="61" t="s">
        <v>58</v>
      </c>
      <c r="AI35" s="34">
        <v>10</v>
      </c>
      <c r="AJ35" s="40">
        <f t="shared" si="8"/>
        <v>67</v>
      </c>
      <c r="AK35" s="37">
        <f t="shared" si="9"/>
        <v>997207.20000000007</v>
      </c>
      <c r="AL35" s="45">
        <v>972277.02</v>
      </c>
      <c r="AM35" s="45">
        <v>24930.18</v>
      </c>
      <c r="AN35" s="37">
        <f t="shared" si="10"/>
        <v>2089740</v>
      </c>
      <c r="AO35" s="45">
        <v>1650894.6</v>
      </c>
      <c r="AP35" s="45">
        <v>438845.4</v>
      </c>
      <c r="AQ35" s="38">
        <f t="shared" si="17"/>
        <v>3086947.2</v>
      </c>
      <c r="AR35" s="37">
        <f t="shared" si="19"/>
        <v>2623171.62</v>
      </c>
      <c r="AS35" s="38">
        <f t="shared" si="20"/>
        <v>463775.58</v>
      </c>
      <c r="AT35" s="39">
        <v>44386.375</v>
      </c>
      <c r="AU35" s="15">
        <f t="shared" si="16"/>
        <v>2.5</v>
      </c>
      <c r="AV35" s="15">
        <f t="shared" si="21"/>
        <v>21.000000000000004</v>
      </c>
    </row>
    <row r="36" spans="1:48" s="16" customFormat="1" ht="55.5" customHeight="1" x14ac:dyDescent="0.25">
      <c r="A36" s="20">
        <v>31</v>
      </c>
      <c r="B36" s="145" t="s">
        <v>100</v>
      </c>
      <c r="C36" s="34" t="s">
        <v>2</v>
      </c>
      <c r="D36" s="34" t="s">
        <v>94</v>
      </c>
      <c r="E36" s="46">
        <v>44359</v>
      </c>
      <c r="F36" s="44">
        <v>1974</v>
      </c>
      <c r="G36" s="44">
        <v>6</v>
      </c>
      <c r="H36" s="34" t="s">
        <v>31</v>
      </c>
      <c r="I36" s="34">
        <v>0</v>
      </c>
      <c r="J36" s="19" t="s">
        <v>68</v>
      </c>
      <c r="K36" s="44">
        <v>5</v>
      </c>
      <c r="L36" s="44">
        <v>67.099999999999994</v>
      </c>
      <c r="M36" s="44">
        <v>5</v>
      </c>
      <c r="N36" s="34" t="s">
        <v>37</v>
      </c>
      <c r="O36" s="44">
        <v>10</v>
      </c>
      <c r="P36" s="34" t="s">
        <v>63</v>
      </c>
      <c r="Q36" s="34">
        <v>3</v>
      </c>
      <c r="R36" s="34" t="s">
        <v>28</v>
      </c>
      <c r="S36" s="34">
        <v>0</v>
      </c>
      <c r="T36" s="44">
        <v>145</v>
      </c>
      <c r="U36" s="44">
        <v>4</v>
      </c>
      <c r="V36" s="34" t="s">
        <v>61</v>
      </c>
      <c r="W36" s="44">
        <v>10</v>
      </c>
      <c r="X36" s="44">
        <v>2.5</v>
      </c>
      <c r="Y36" s="44">
        <v>0</v>
      </c>
      <c r="Z36" s="44">
        <v>21</v>
      </c>
      <c r="AA36" s="44">
        <v>1</v>
      </c>
      <c r="AB36" s="36" t="s">
        <v>31</v>
      </c>
      <c r="AC36" s="36">
        <v>0</v>
      </c>
      <c r="AD36" s="44">
        <v>97.3</v>
      </c>
      <c r="AE36" s="34">
        <v>3</v>
      </c>
      <c r="AF36" s="36" t="s">
        <v>62</v>
      </c>
      <c r="AG36" s="36">
        <v>10</v>
      </c>
      <c r="AH36" s="61" t="s">
        <v>58</v>
      </c>
      <c r="AI36" s="34">
        <v>10</v>
      </c>
      <c r="AJ36" s="40">
        <f t="shared" si="8"/>
        <v>67</v>
      </c>
      <c r="AK36" s="37">
        <f t="shared" si="9"/>
        <v>733771.20000000007</v>
      </c>
      <c r="AL36" s="45">
        <v>715426.92</v>
      </c>
      <c r="AM36" s="45">
        <v>18344.28</v>
      </c>
      <c r="AN36" s="37">
        <f t="shared" si="10"/>
        <v>3411241.1999999997</v>
      </c>
      <c r="AO36" s="45">
        <v>2694880.55</v>
      </c>
      <c r="AP36" s="45">
        <v>716360.65</v>
      </c>
      <c r="AQ36" s="38">
        <f t="shared" si="17"/>
        <v>4145012.4</v>
      </c>
      <c r="AR36" s="37">
        <f t="shared" si="19"/>
        <v>3410307.4699999997</v>
      </c>
      <c r="AS36" s="38">
        <f t="shared" si="20"/>
        <v>734704.93</v>
      </c>
      <c r="AT36" s="39">
        <v>44386.375</v>
      </c>
      <c r="AU36" s="15">
        <f t="shared" si="16"/>
        <v>2.4999999999999996</v>
      </c>
      <c r="AV36" s="15">
        <f t="shared" si="21"/>
        <v>20.999999941370319</v>
      </c>
    </row>
    <row r="37" spans="1:48" s="16" customFormat="1" ht="55.5" customHeight="1" x14ac:dyDescent="0.25">
      <c r="A37" s="20">
        <v>32</v>
      </c>
      <c r="B37" s="89" t="s">
        <v>178</v>
      </c>
      <c r="C37" s="66" t="s">
        <v>0</v>
      </c>
      <c r="D37" s="66" t="s">
        <v>29</v>
      </c>
      <c r="E37" s="70">
        <v>44385</v>
      </c>
      <c r="F37" s="66">
        <v>1976</v>
      </c>
      <c r="G37" s="65">
        <v>6</v>
      </c>
      <c r="H37" s="65" t="s">
        <v>31</v>
      </c>
      <c r="I37" s="65">
        <v>0</v>
      </c>
      <c r="J37" s="66" t="s">
        <v>68</v>
      </c>
      <c r="K37" s="65">
        <v>5</v>
      </c>
      <c r="L37" s="68">
        <v>69.5</v>
      </c>
      <c r="M37" s="65">
        <v>5</v>
      </c>
      <c r="N37" s="66" t="s">
        <v>37</v>
      </c>
      <c r="O37" s="65">
        <v>10</v>
      </c>
      <c r="P37" s="66" t="s">
        <v>63</v>
      </c>
      <c r="Q37" s="65">
        <v>3</v>
      </c>
      <c r="R37" s="65" t="s">
        <v>28</v>
      </c>
      <c r="S37" s="65">
        <v>0</v>
      </c>
      <c r="T37" s="66">
        <v>154</v>
      </c>
      <c r="U37" s="65">
        <v>5</v>
      </c>
      <c r="V37" s="66" t="s">
        <v>61</v>
      </c>
      <c r="W37" s="65">
        <v>6</v>
      </c>
      <c r="X37" s="68">
        <v>3.1</v>
      </c>
      <c r="Y37" s="65">
        <v>3</v>
      </c>
      <c r="Z37" s="68">
        <v>20.100000000000001</v>
      </c>
      <c r="AA37" s="65">
        <v>1</v>
      </c>
      <c r="AB37" s="65" t="s">
        <v>26</v>
      </c>
      <c r="AC37" s="65">
        <v>0</v>
      </c>
      <c r="AD37" s="68">
        <v>99.5</v>
      </c>
      <c r="AE37" s="65">
        <v>3</v>
      </c>
      <c r="AF37" s="68" t="s">
        <v>62</v>
      </c>
      <c r="AG37" s="65">
        <v>10</v>
      </c>
      <c r="AH37" s="68" t="s">
        <v>58</v>
      </c>
      <c r="AI37" s="65">
        <v>10</v>
      </c>
      <c r="AJ37" s="43">
        <f t="shared" si="8"/>
        <v>67</v>
      </c>
      <c r="AK37" s="71">
        <f t="shared" si="9"/>
        <v>1887145.2</v>
      </c>
      <c r="AL37" s="72">
        <v>1828643.7</v>
      </c>
      <c r="AM37" s="72">
        <v>58501.5</v>
      </c>
      <c r="AN37" s="71">
        <f t="shared" si="10"/>
        <v>3101240.4</v>
      </c>
      <c r="AO37" s="161">
        <v>2477891.08</v>
      </c>
      <c r="AP37" s="243">
        <v>623349.31999999995</v>
      </c>
      <c r="AQ37" s="72">
        <f t="shared" si="17"/>
        <v>4988385.5999999996</v>
      </c>
      <c r="AR37" s="71">
        <f t="shared" si="19"/>
        <v>4306534.78</v>
      </c>
      <c r="AS37" s="72">
        <f t="shared" si="20"/>
        <v>681850.82</v>
      </c>
      <c r="AT37" s="73">
        <v>44386.416666666664</v>
      </c>
      <c r="AU37" s="74">
        <f t="shared" si="16"/>
        <v>3.099999936411888</v>
      </c>
      <c r="AV37" s="74">
        <f t="shared" si="21"/>
        <v>20.099999987101935</v>
      </c>
    </row>
    <row r="38" spans="1:48" s="16" customFormat="1" ht="55.5" customHeight="1" x14ac:dyDescent="0.25">
      <c r="A38" s="20">
        <v>33</v>
      </c>
      <c r="B38" s="183" t="s">
        <v>125</v>
      </c>
      <c r="C38" s="82" t="s">
        <v>34</v>
      </c>
      <c r="D38" s="79" t="s">
        <v>123</v>
      </c>
      <c r="E38" s="80">
        <v>44383</v>
      </c>
      <c r="F38" s="79">
        <v>1972</v>
      </c>
      <c r="G38" s="79">
        <v>6</v>
      </c>
      <c r="H38" s="82" t="s">
        <v>26</v>
      </c>
      <c r="I38" s="79">
        <v>0</v>
      </c>
      <c r="J38" s="82" t="s">
        <v>68</v>
      </c>
      <c r="K38" s="79">
        <v>5</v>
      </c>
      <c r="L38" s="79">
        <v>57.45</v>
      </c>
      <c r="M38" s="79">
        <v>4</v>
      </c>
      <c r="N38" s="79" t="s">
        <v>37</v>
      </c>
      <c r="O38" s="79">
        <v>10</v>
      </c>
      <c r="P38" s="79" t="s">
        <v>63</v>
      </c>
      <c r="Q38" s="79">
        <v>3</v>
      </c>
      <c r="R38" s="79" t="s">
        <v>28</v>
      </c>
      <c r="S38" s="79">
        <v>0</v>
      </c>
      <c r="T38" s="79">
        <v>54</v>
      </c>
      <c r="U38" s="79">
        <v>3</v>
      </c>
      <c r="V38" s="79" t="s">
        <v>61</v>
      </c>
      <c r="W38" s="79">
        <v>10</v>
      </c>
      <c r="X38" s="79">
        <v>3.1</v>
      </c>
      <c r="Y38" s="79">
        <v>1</v>
      </c>
      <c r="Z38" s="82">
        <v>30.1</v>
      </c>
      <c r="AA38" s="79">
        <v>3</v>
      </c>
      <c r="AB38" s="82" t="s">
        <v>31</v>
      </c>
      <c r="AC38" s="79">
        <v>0</v>
      </c>
      <c r="AD38" s="79">
        <v>97</v>
      </c>
      <c r="AE38" s="79">
        <v>2</v>
      </c>
      <c r="AF38" s="82" t="s">
        <v>62</v>
      </c>
      <c r="AG38" s="82">
        <v>10</v>
      </c>
      <c r="AH38" s="82" t="s">
        <v>58</v>
      </c>
      <c r="AI38" s="82">
        <v>10</v>
      </c>
      <c r="AJ38" s="83">
        <f t="shared" si="8"/>
        <v>67</v>
      </c>
      <c r="AK38" s="84">
        <f t="shared" si="9"/>
        <v>1295401.4005999998</v>
      </c>
      <c r="AL38" s="86">
        <v>1268197.9705999999</v>
      </c>
      <c r="AM38" s="86">
        <v>27203.43</v>
      </c>
      <c r="AN38" s="84">
        <f t="shared" si="10"/>
        <v>296019.6004</v>
      </c>
      <c r="AO38" s="86">
        <v>206917.7004</v>
      </c>
      <c r="AP38" s="86">
        <v>89101.9</v>
      </c>
      <c r="AQ38" s="86">
        <f t="shared" si="17"/>
        <v>1591421.0009999997</v>
      </c>
      <c r="AR38" s="84">
        <f t="shared" si="19"/>
        <v>1475115.6709999999</v>
      </c>
      <c r="AS38" s="86">
        <f t="shared" si="20"/>
        <v>116305.32999999999</v>
      </c>
      <c r="AT38" s="87">
        <v>44390.458333333336</v>
      </c>
      <c r="AU38" s="88">
        <f t="shared" si="16"/>
        <v>2.1000000453450185</v>
      </c>
      <c r="AV38" s="110">
        <f t="shared" si="21"/>
        <v>30.100000094453204</v>
      </c>
    </row>
    <row r="39" spans="1:48" s="16" customFormat="1" ht="55.5" customHeight="1" x14ac:dyDescent="0.25">
      <c r="A39" s="20">
        <v>34</v>
      </c>
      <c r="B39" s="145" t="s">
        <v>101</v>
      </c>
      <c r="C39" s="34" t="s">
        <v>2</v>
      </c>
      <c r="D39" s="34" t="s">
        <v>94</v>
      </c>
      <c r="E39" s="46">
        <v>44359</v>
      </c>
      <c r="F39" s="44">
        <v>1951</v>
      </c>
      <c r="G39" s="44">
        <v>6</v>
      </c>
      <c r="H39" s="34" t="s">
        <v>31</v>
      </c>
      <c r="I39" s="34">
        <v>0</v>
      </c>
      <c r="J39" s="34" t="s">
        <v>65</v>
      </c>
      <c r="K39" s="44">
        <v>5</v>
      </c>
      <c r="L39" s="44">
        <v>70.39</v>
      </c>
      <c r="M39" s="44">
        <v>6</v>
      </c>
      <c r="N39" s="34" t="s">
        <v>37</v>
      </c>
      <c r="O39" s="44">
        <v>10</v>
      </c>
      <c r="P39" s="34" t="s">
        <v>63</v>
      </c>
      <c r="Q39" s="34">
        <v>3</v>
      </c>
      <c r="R39" s="34" t="s">
        <v>28</v>
      </c>
      <c r="S39" s="34">
        <v>0</v>
      </c>
      <c r="T39" s="44">
        <v>41</v>
      </c>
      <c r="U39" s="44">
        <v>2</v>
      </c>
      <c r="V39" s="34" t="s">
        <v>61</v>
      </c>
      <c r="W39" s="44">
        <v>10</v>
      </c>
      <c r="X39" s="44">
        <v>2.5</v>
      </c>
      <c r="Y39" s="44">
        <v>0</v>
      </c>
      <c r="Z39" s="44">
        <v>21</v>
      </c>
      <c r="AA39" s="44">
        <v>1</v>
      </c>
      <c r="AB39" s="36" t="s">
        <v>31</v>
      </c>
      <c r="AC39" s="36">
        <v>0</v>
      </c>
      <c r="AD39" s="44">
        <v>98.2</v>
      </c>
      <c r="AE39" s="34">
        <v>3</v>
      </c>
      <c r="AF39" s="36" t="s">
        <v>62</v>
      </c>
      <c r="AG39" s="36">
        <v>10</v>
      </c>
      <c r="AH39" s="61" t="s">
        <v>58</v>
      </c>
      <c r="AI39" s="34">
        <v>10</v>
      </c>
      <c r="AJ39" s="40">
        <f t="shared" ref="AJ39:AJ70" si="22">G39+I39+K39+M39+O39+Q39+S39+U39+W39+Y39+AA39+AC39+AE39+AG39+AI39</f>
        <v>66</v>
      </c>
      <c r="AK39" s="37">
        <f t="shared" ref="AK39:AK70" si="23">AL39+AM39</f>
        <v>449913.60000000003</v>
      </c>
      <c r="AL39" s="45">
        <v>438665.76</v>
      </c>
      <c r="AM39" s="45">
        <v>11247.84</v>
      </c>
      <c r="AN39" s="37">
        <f t="shared" ref="AN39:AN70" si="24">AO39+AP39</f>
        <v>973710</v>
      </c>
      <c r="AO39" s="45">
        <v>769230.9</v>
      </c>
      <c r="AP39" s="45">
        <v>204479.1</v>
      </c>
      <c r="AQ39" s="38">
        <f t="shared" si="17"/>
        <v>1423623.6</v>
      </c>
      <c r="AR39" s="37">
        <f t="shared" si="19"/>
        <v>1207896.6600000001</v>
      </c>
      <c r="AS39" s="38">
        <f t="shared" si="20"/>
        <v>215726.94</v>
      </c>
      <c r="AT39" s="39">
        <v>44386.375</v>
      </c>
      <c r="AU39" s="15">
        <f t="shared" si="16"/>
        <v>2.5</v>
      </c>
      <c r="AV39" s="15">
        <f t="shared" si="21"/>
        <v>21</v>
      </c>
    </row>
    <row r="40" spans="1:48" s="16" customFormat="1" ht="55.5" customHeight="1" x14ac:dyDescent="0.25">
      <c r="A40" s="20">
        <v>35</v>
      </c>
      <c r="B40" s="149" t="s">
        <v>139</v>
      </c>
      <c r="C40" s="102" t="s">
        <v>49</v>
      </c>
      <c r="D40" s="102" t="s">
        <v>25</v>
      </c>
      <c r="E40" s="172">
        <v>44377</v>
      </c>
      <c r="F40" s="168">
        <v>1964</v>
      </c>
      <c r="G40" s="168">
        <v>6</v>
      </c>
      <c r="H40" s="168" t="s">
        <v>132</v>
      </c>
      <c r="I40" s="168">
        <v>0</v>
      </c>
      <c r="J40" s="168" t="s">
        <v>65</v>
      </c>
      <c r="K40" s="168">
        <v>5</v>
      </c>
      <c r="L40" s="168">
        <v>67.63</v>
      </c>
      <c r="M40" s="168">
        <v>5</v>
      </c>
      <c r="N40" s="168" t="s">
        <v>40</v>
      </c>
      <c r="O40" s="168">
        <v>10</v>
      </c>
      <c r="P40" s="168" t="s">
        <v>63</v>
      </c>
      <c r="Q40" s="168">
        <v>3</v>
      </c>
      <c r="R40" s="168" t="s">
        <v>28</v>
      </c>
      <c r="S40" s="168">
        <v>0</v>
      </c>
      <c r="T40" s="168">
        <v>80</v>
      </c>
      <c r="U40" s="168">
        <v>3</v>
      </c>
      <c r="V40" s="168" t="s">
        <v>61</v>
      </c>
      <c r="W40" s="168">
        <v>10</v>
      </c>
      <c r="X40" s="168">
        <v>3.5</v>
      </c>
      <c r="Y40" s="168">
        <v>3</v>
      </c>
      <c r="Z40" s="168">
        <v>20.5</v>
      </c>
      <c r="AA40" s="168">
        <v>1</v>
      </c>
      <c r="AB40" s="168" t="s">
        <v>132</v>
      </c>
      <c r="AC40" s="168">
        <v>0</v>
      </c>
      <c r="AD40" s="168">
        <v>87.4</v>
      </c>
      <c r="AE40" s="168">
        <v>0</v>
      </c>
      <c r="AF40" s="168" t="s">
        <v>62</v>
      </c>
      <c r="AG40" s="168">
        <v>10</v>
      </c>
      <c r="AH40" s="168" t="s">
        <v>58</v>
      </c>
      <c r="AI40" s="168">
        <v>10</v>
      </c>
      <c r="AJ40" s="169">
        <f t="shared" si="22"/>
        <v>66</v>
      </c>
      <c r="AK40" s="164">
        <f t="shared" si="23"/>
        <v>778120.79999999993</v>
      </c>
      <c r="AL40" s="165">
        <v>750886.57</v>
      </c>
      <c r="AM40" s="165">
        <v>27234.23</v>
      </c>
      <c r="AN40" s="164">
        <f t="shared" si="24"/>
        <v>790914</v>
      </c>
      <c r="AO40" s="165">
        <v>628776.63</v>
      </c>
      <c r="AP40" s="165">
        <v>162137.37</v>
      </c>
      <c r="AQ40" s="108">
        <f t="shared" si="17"/>
        <v>1569034.7999999998</v>
      </c>
      <c r="AR40" s="107">
        <f t="shared" si="19"/>
        <v>1379663.2</v>
      </c>
      <c r="AS40" s="108">
        <f t="shared" si="20"/>
        <v>189371.6</v>
      </c>
      <c r="AT40" s="109">
        <v>44386.625</v>
      </c>
      <c r="AU40" s="110">
        <f t="shared" si="16"/>
        <v>3.5000002570294999</v>
      </c>
      <c r="AV40" s="110">
        <f t="shared" si="21"/>
        <v>20.5</v>
      </c>
    </row>
    <row r="41" spans="1:48" s="16" customFormat="1" ht="55.5" customHeight="1" x14ac:dyDescent="0.25">
      <c r="A41" s="20">
        <v>36</v>
      </c>
      <c r="B41" s="183" t="s">
        <v>121</v>
      </c>
      <c r="C41" s="79" t="s">
        <v>122</v>
      </c>
      <c r="D41" s="79" t="s">
        <v>39</v>
      </c>
      <c r="E41" s="80">
        <v>44369</v>
      </c>
      <c r="F41" s="79">
        <v>1958</v>
      </c>
      <c r="G41" s="79">
        <v>6</v>
      </c>
      <c r="H41" s="82" t="s">
        <v>31</v>
      </c>
      <c r="I41" s="79">
        <v>0</v>
      </c>
      <c r="J41" s="79" t="s">
        <v>68</v>
      </c>
      <c r="K41" s="79">
        <v>5</v>
      </c>
      <c r="L41" s="81">
        <v>68.959999999999994</v>
      </c>
      <c r="M41" s="79">
        <v>5</v>
      </c>
      <c r="N41" s="79" t="s">
        <v>37</v>
      </c>
      <c r="O41" s="79">
        <v>10</v>
      </c>
      <c r="P41" s="79" t="s">
        <v>63</v>
      </c>
      <c r="Q41" s="79">
        <v>3</v>
      </c>
      <c r="R41" s="79" t="s">
        <v>28</v>
      </c>
      <c r="S41" s="79">
        <v>0</v>
      </c>
      <c r="T41" s="79">
        <v>60</v>
      </c>
      <c r="U41" s="79">
        <v>3</v>
      </c>
      <c r="V41" s="79" t="s">
        <v>61</v>
      </c>
      <c r="W41" s="79">
        <v>10</v>
      </c>
      <c r="X41" s="81">
        <v>0</v>
      </c>
      <c r="Y41" s="81">
        <v>0</v>
      </c>
      <c r="Z41" s="81">
        <v>20.5</v>
      </c>
      <c r="AA41" s="81">
        <v>1</v>
      </c>
      <c r="AB41" s="81" t="s">
        <v>26</v>
      </c>
      <c r="AC41" s="81">
        <v>0</v>
      </c>
      <c r="AD41" s="81">
        <v>92</v>
      </c>
      <c r="AE41" s="79">
        <v>1</v>
      </c>
      <c r="AF41" s="81" t="s">
        <v>62</v>
      </c>
      <c r="AG41" s="82">
        <v>10</v>
      </c>
      <c r="AH41" s="81" t="s">
        <v>58</v>
      </c>
      <c r="AI41" s="79">
        <v>10</v>
      </c>
      <c r="AJ41" s="83">
        <f t="shared" si="22"/>
        <v>64</v>
      </c>
      <c r="AK41" s="84">
        <f t="shared" si="23"/>
        <v>0</v>
      </c>
      <c r="AL41" s="85">
        <v>0</v>
      </c>
      <c r="AM41" s="85">
        <v>0</v>
      </c>
      <c r="AN41" s="84">
        <f t="shared" si="24"/>
        <v>2007566.4</v>
      </c>
      <c r="AO41" s="85">
        <v>1596015.29</v>
      </c>
      <c r="AP41" s="85">
        <v>411551.11</v>
      </c>
      <c r="AQ41" s="86">
        <f t="shared" si="17"/>
        <v>2007566.4</v>
      </c>
      <c r="AR41" s="84">
        <f t="shared" si="19"/>
        <v>1596015.29</v>
      </c>
      <c r="AS41" s="86">
        <f t="shared" si="20"/>
        <v>411551.11</v>
      </c>
      <c r="AT41" s="87">
        <v>44384.604166666664</v>
      </c>
      <c r="AU41" s="88" t="e">
        <f t="shared" si="16"/>
        <v>#DIV/0!</v>
      </c>
      <c r="AV41" s="74">
        <f t="shared" si="21"/>
        <v>20.499999900376896</v>
      </c>
    </row>
    <row r="42" spans="1:48" s="16" customFormat="1" ht="55.5" customHeight="1" x14ac:dyDescent="0.25">
      <c r="A42" s="20">
        <v>37</v>
      </c>
      <c r="B42" s="149" t="s">
        <v>137</v>
      </c>
      <c r="C42" s="102" t="s">
        <v>49</v>
      </c>
      <c r="D42" s="102" t="s">
        <v>138</v>
      </c>
      <c r="E42" s="172">
        <v>44382</v>
      </c>
      <c r="F42" s="168">
        <v>1973</v>
      </c>
      <c r="G42" s="168">
        <v>6</v>
      </c>
      <c r="H42" s="168" t="s">
        <v>132</v>
      </c>
      <c r="I42" s="168">
        <v>0</v>
      </c>
      <c r="J42" s="168" t="s">
        <v>65</v>
      </c>
      <c r="K42" s="168">
        <v>5</v>
      </c>
      <c r="L42" s="168">
        <v>75.2</v>
      </c>
      <c r="M42" s="168">
        <v>6</v>
      </c>
      <c r="N42" s="168" t="s">
        <v>40</v>
      </c>
      <c r="O42" s="168">
        <v>3</v>
      </c>
      <c r="P42" s="168" t="s">
        <v>63</v>
      </c>
      <c r="Q42" s="168">
        <v>3</v>
      </c>
      <c r="R42" s="168" t="s">
        <v>28</v>
      </c>
      <c r="S42" s="168">
        <v>0</v>
      </c>
      <c r="T42" s="168">
        <v>140</v>
      </c>
      <c r="U42" s="168">
        <v>4</v>
      </c>
      <c r="V42" s="168" t="s">
        <v>61</v>
      </c>
      <c r="W42" s="168">
        <v>10</v>
      </c>
      <c r="X42" s="168">
        <v>3.5</v>
      </c>
      <c r="Y42" s="168">
        <v>3</v>
      </c>
      <c r="Z42" s="168">
        <v>20.5</v>
      </c>
      <c r="AA42" s="168">
        <v>1</v>
      </c>
      <c r="AB42" s="168" t="s">
        <v>132</v>
      </c>
      <c r="AC42" s="168">
        <v>0</v>
      </c>
      <c r="AD42" s="168">
        <v>98</v>
      </c>
      <c r="AE42" s="168">
        <v>3</v>
      </c>
      <c r="AF42" s="168" t="s">
        <v>62</v>
      </c>
      <c r="AG42" s="168">
        <v>10</v>
      </c>
      <c r="AH42" s="168" t="s">
        <v>58</v>
      </c>
      <c r="AI42" s="168">
        <v>10</v>
      </c>
      <c r="AJ42" s="169">
        <f t="shared" si="22"/>
        <v>64</v>
      </c>
      <c r="AK42" s="164">
        <f t="shared" si="23"/>
        <v>1278595.2000000002</v>
      </c>
      <c r="AL42" s="165">
        <v>1233844.3700000001</v>
      </c>
      <c r="AM42" s="165">
        <v>44750.83</v>
      </c>
      <c r="AN42" s="164">
        <f t="shared" si="24"/>
        <v>3533734.8</v>
      </c>
      <c r="AO42" s="165">
        <v>2809319.17</v>
      </c>
      <c r="AP42" s="165">
        <v>724415.63</v>
      </c>
      <c r="AQ42" s="108">
        <f t="shared" si="17"/>
        <v>4812330</v>
      </c>
      <c r="AR42" s="107">
        <f t="shared" si="19"/>
        <v>4043163.54</v>
      </c>
      <c r="AS42" s="108">
        <f t="shared" si="20"/>
        <v>769166.46</v>
      </c>
      <c r="AT42" s="109">
        <v>44386.648611111108</v>
      </c>
      <c r="AU42" s="110">
        <f t="shared" si="16"/>
        <v>3.4999998435783266</v>
      </c>
      <c r="AV42" s="110">
        <f t="shared" si="21"/>
        <v>20.499999886805316</v>
      </c>
    </row>
    <row r="43" spans="1:48" s="16" customFormat="1" ht="55.5" customHeight="1" x14ac:dyDescent="0.25">
      <c r="A43" s="20">
        <v>38</v>
      </c>
      <c r="B43" s="90" t="s">
        <v>181</v>
      </c>
      <c r="C43" s="65" t="s">
        <v>0</v>
      </c>
      <c r="D43" s="66" t="s">
        <v>29</v>
      </c>
      <c r="E43" s="70">
        <v>44383</v>
      </c>
      <c r="F43" s="65">
        <v>1962</v>
      </c>
      <c r="G43" s="65">
        <v>6</v>
      </c>
      <c r="H43" s="65" t="s">
        <v>31</v>
      </c>
      <c r="I43" s="65">
        <v>0</v>
      </c>
      <c r="J43" s="66" t="s">
        <v>68</v>
      </c>
      <c r="K43" s="65">
        <v>5</v>
      </c>
      <c r="L43" s="65">
        <v>72</v>
      </c>
      <c r="M43" s="65">
        <v>6</v>
      </c>
      <c r="N43" s="66" t="s">
        <v>37</v>
      </c>
      <c r="O43" s="65">
        <v>8</v>
      </c>
      <c r="P43" s="66" t="s">
        <v>63</v>
      </c>
      <c r="Q43" s="65">
        <v>3</v>
      </c>
      <c r="R43" s="65" t="s">
        <v>28</v>
      </c>
      <c r="S43" s="65">
        <v>0</v>
      </c>
      <c r="T43" s="65">
        <v>80</v>
      </c>
      <c r="U43" s="65">
        <v>3</v>
      </c>
      <c r="V43" s="66" t="s">
        <v>61</v>
      </c>
      <c r="W43" s="65">
        <v>7</v>
      </c>
      <c r="X43" s="68">
        <v>3.1</v>
      </c>
      <c r="Y43" s="65">
        <v>3</v>
      </c>
      <c r="Z43" s="68">
        <v>0</v>
      </c>
      <c r="AA43" s="65">
        <v>0</v>
      </c>
      <c r="AB43" s="65" t="s">
        <v>26</v>
      </c>
      <c r="AC43" s="65">
        <v>0</v>
      </c>
      <c r="AD43" s="65">
        <v>99.4</v>
      </c>
      <c r="AE43" s="65">
        <v>3</v>
      </c>
      <c r="AF43" s="68" t="s">
        <v>62</v>
      </c>
      <c r="AG43" s="65">
        <v>10</v>
      </c>
      <c r="AH43" s="68" t="s">
        <v>58</v>
      </c>
      <c r="AI43" s="65">
        <v>10</v>
      </c>
      <c r="AJ43" s="43">
        <f t="shared" si="22"/>
        <v>64</v>
      </c>
      <c r="AK43" s="71">
        <f t="shared" si="23"/>
        <v>1347019.2000000002</v>
      </c>
      <c r="AL43" s="72">
        <v>1305261.6000000001</v>
      </c>
      <c r="AM43" s="72">
        <v>41757.599999999999</v>
      </c>
      <c r="AN43" s="71">
        <f t="shared" si="24"/>
        <v>0</v>
      </c>
      <c r="AO43" s="72">
        <v>0</v>
      </c>
      <c r="AP43" s="72">
        <v>0</v>
      </c>
      <c r="AQ43" s="72">
        <f t="shared" si="17"/>
        <v>1347019.2000000002</v>
      </c>
      <c r="AR43" s="71">
        <f t="shared" si="19"/>
        <v>1305261.6000000001</v>
      </c>
      <c r="AS43" s="72">
        <f t="shared" si="20"/>
        <v>41757.599999999999</v>
      </c>
      <c r="AT43" s="73">
        <v>44386.649305555555</v>
      </c>
      <c r="AU43" s="74">
        <f t="shared" si="16"/>
        <v>3.1000003563423593</v>
      </c>
      <c r="AV43" s="74" t="e">
        <f t="shared" si="21"/>
        <v>#DIV/0!</v>
      </c>
    </row>
    <row r="44" spans="1:48" s="16" customFormat="1" ht="55.5" customHeight="1" x14ac:dyDescent="0.25">
      <c r="A44" s="20">
        <v>39</v>
      </c>
      <c r="B44" s="90" t="s">
        <v>179</v>
      </c>
      <c r="C44" s="65" t="s">
        <v>0</v>
      </c>
      <c r="D44" s="66" t="s">
        <v>29</v>
      </c>
      <c r="E44" s="70">
        <v>44384</v>
      </c>
      <c r="F44" s="65">
        <v>1980</v>
      </c>
      <c r="G44" s="65">
        <v>6</v>
      </c>
      <c r="H44" s="65" t="s">
        <v>31</v>
      </c>
      <c r="I44" s="65">
        <v>0</v>
      </c>
      <c r="J44" s="66" t="s">
        <v>68</v>
      </c>
      <c r="K44" s="65">
        <v>5</v>
      </c>
      <c r="L44" s="65">
        <v>71.5</v>
      </c>
      <c r="M44" s="65">
        <v>6</v>
      </c>
      <c r="N44" s="66" t="s">
        <v>37</v>
      </c>
      <c r="O44" s="65">
        <v>2</v>
      </c>
      <c r="P44" s="66" t="s">
        <v>63</v>
      </c>
      <c r="Q44" s="65">
        <v>3</v>
      </c>
      <c r="R44" s="65" t="s">
        <v>28</v>
      </c>
      <c r="S44" s="65">
        <v>0</v>
      </c>
      <c r="T44" s="65">
        <v>160</v>
      </c>
      <c r="U44" s="65">
        <v>5</v>
      </c>
      <c r="V44" s="66" t="s">
        <v>61</v>
      </c>
      <c r="W44" s="65">
        <v>10</v>
      </c>
      <c r="X44" s="68">
        <v>3.1</v>
      </c>
      <c r="Y44" s="65">
        <v>3</v>
      </c>
      <c r="Z44" s="68">
        <v>20.100000000000001</v>
      </c>
      <c r="AA44" s="65">
        <v>1</v>
      </c>
      <c r="AB44" s="65" t="s">
        <v>26</v>
      </c>
      <c r="AC44" s="65">
        <v>0</v>
      </c>
      <c r="AD44" s="65">
        <v>99.3</v>
      </c>
      <c r="AE44" s="65">
        <v>3</v>
      </c>
      <c r="AF44" s="68" t="s">
        <v>62</v>
      </c>
      <c r="AG44" s="65">
        <v>10</v>
      </c>
      <c r="AH44" s="68" t="s">
        <v>58</v>
      </c>
      <c r="AI44" s="65">
        <v>10</v>
      </c>
      <c r="AJ44" s="43">
        <f t="shared" si="22"/>
        <v>64</v>
      </c>
      <c r="AK44" s="71">
        <f t="shared" si="23"/>
        <v>3653941.2</v>
      </c>
      <c r="AL44" s="72">
        <v>3540669.02</v>
      </c>
      <c r="AM44" s="72">
        <v>113272.18</v>
      </c>
      <c r="AN44" s="71">
        <f t="shared" si="24"/>
        <v>1281950.3999999999</v>
      </c>
      <c r="AO44" s="72">
        <v>1024278.37</v>
      </c>
      <c r="AP44" s="72">
        <v>257672.03</v>
      </c>
      <c r="AQ44" s="72">
        <f t="shared" si="17"/>
        <v>4935891.5999999996</v>
      </c>
      <c r="AR44" s="71">
        <f t="shared" si="19"/>
        <v>4564947.3899999997</v>
      </c>
      <c r="AS44" s="72">
        <f t="shared" si="20"/>
        <v>370944.20999999996</v>
      </c>
      <c r="AT44" s="73">
        <v>44386.649305555555</v>
      </c>
      <c r="AU44" s="74">
        <f t="shared" si="16"/>
        <v>3.1000000766295854</v>
      </c>
      <c r="AV44" s="74">
        <f t="shared" si="21"/>
        <v>20.099999968797547</v>
      </c>
    </row>
    <row r="45" spans="1:48" s="16" customFormat="1" ht="55.5" customHeight="1" x14ac:dyDescent="0.25">
      <c r="A45" s="20">
        <v>40</v>
      </c>
      <c r="B45" s="91" t="s">
        <v>106</v>
      </c>
      <c r="C45" s="51" t="s">
        <v>30</v>
      </c>
      <c r="D45" s="51" t="s">
        <v>25</v>
      </c>
      <c r="E45" s="50">
        <v>44375</v>
      </c>
      <c r="F45" s="51">
        <v>1968</v>
      </c>
      <c r="G45" s="51">
        <v>6</v>
      </c>
      <c r="H45" s="51" t="s">
        <v>31</v>
      </c>
      <c r="I45" s="51">
        <v>0</v>
      </c>
      <c r="J45" s="51" t="s">
        <v>65</v>
      </c>
      <c r="K45" s="51">
        <v>5</v>
      </c>
      <c r="L45" s="52">
        <v>70.5</v>
      </c>
      <c r="M45" s="51">
        <v>6</v>
      </c>
      <c r="N45" s="51" t="s">
        <v>37</v>
      </c>
      <c r="O45" s="54">
        <v>5</v>
      </c>
      <c r="P45" s="51" t="s">
        <v>63</v>
      </c>
      <c r="Q45" s="51">
        <v>3</v>
      </c>
      <c r="R45" s="51" t="s">
        <v>28</v>
      </c>
      <c r="S45" s="51">
        <v>0</v>
      </c>
      <c r="T45" s="51">
        <v>70</v>
      </c>
      <c r="U45" s="51">
        <v>3</v>
      </c>
      <c r="V45" s="49" t="s">
        <v>124</v>
      </c>
      <c r="W45" s="51">
        <v>10</v>
      </c>
      <c r="X45" s="52">
        <v>3.5</v>
      </c>
      <c r="Y45" s="52">
        <v>3</v>
      </c>
      <c r="Z45" s="52">
        <v>20.5</v>
      </c>
      <c r="AA45" s="52">
        <v>1</v>
      </c>
      <c r="AB45" s="52" t="s">
        <v>31</v>
      </c>
      <c r="AC45" s="52">
        <v>0</v>
      </c>
      <c r="AD45" s="63">
        <v>98</v>
      </c>
      <c r="AE45" s="51">
        <v>2</v>
      </c>
      <c r="AF45" s="53" t="s">
        <v>62</v>
      </c>
      <c r="AG45" s="62">
        <v>10</v>
      </c>
      <c r="AH45" s="53" t="s">
        <v>115</v>
      </c>
      <c r="AI45" s="49">
        <v>10</v>
      </c>
      <c r="AJ45" s="56">
        <f t="shared" si="22"/>
        <v>64</v>
      </c>
      <c r="AK45" s="57">
        <f t="shared" si="23"/>
        <v>881878.8</v>
      </c>
      <c r="AL45" s="60">
        <v>851013.04</v>
      </c>
      <c r="AM45" s="60">
        <v>30865.759999999998</v>
      </c>
      <c r="AN45" s="57">
        <f t="shared" si="24"/>
        <v>444657.6</v>
      </c>
      <c r="AO45" s="132">
        <v>353502.79</v>
      </c>
      <c r="AP45" s="132">
        <v>91154.81</v>
      </c>
      <c r="AQ45" s="58">
        <f t="shared" si="17"/>
        <v>1326536.3999999999</v>
      </c>
      <c r="AR45" s="57">
        <f t="shared" si="19"/>
        <v>1204515.83</v>
      </c>
      <c r="AS45" s="58">
        <f t="shared" si="20"/>
        <v>122020.56999999999</v>
      </c>
      <c r="AT45" s="131">
        <v>44386.651388888888</v>
      </c>
      <c r="AU45" s="59">
        <f t="shared" si="16"/>
        <v>3.5000002267885333</v>
      </c>
      <c r="AV45" s="59">
        <f t="shared" si="21"/>
        <v>20.500000449784284</v>
      </c>
    </row>
    <row r="46" spans="1:48" s="16" customFormat="1" ht="55.5" customHeight="1" x14ac:dyDescent="0.25">
      <c r="A46" s="20">
        <v>41</v>
      </c>
      <c r="B46" s="91" t="s">
        <v>105</v>
      </c>
      <c r="C46" s="51" t="s">
        <v>30</v>
      </c>
      <c r="D46" s="51" t="s">
        <v>25</v>
      </c>
      <c r="E46" s="50">
        <v>44375</v>
      </c>
      <c r="F46" s="51">
        <v>1967</v>
      </c>
      <c r="G46" s="51">
        <v>6</v>
      </c>
      <c r="H46" s="51" t="s">
        <v>31</v>
      </c>
      <c r="I46" s="51">
        <v>0</v>
      </c>
      <c r="J46" s="51" t="s">
        <v>65</v>
      </c>
      <c r="K46" s="51">
        <v>5</v>
      </c>
      <c r="L46" s="52">
        <v>67.099999999999994</v>
      </c>
      <c r="M46" s="51">
        <v>5</v>
      </c>
      <c r="N46" s="51" t="s">
        <v>37</v>
      </c>
      <c r="O46" s="51">
        <v>6</v>
      </c>
      <c r="P46" s="51" t="s">
        <v>63</v>
      </c>
      <c r="Q46" s="51">
        <v>3</v>
      </c>
      <c r="R46" s="51" t="s">
        <v>28</v>
      </c>
      <c r="S46" s="51">
        <v>0</v>
      </c>
      <c r="T46" s="51">
        <v>56</v>
      </c>
      <c r="U46" s="51">
        <v>3</v>
      </c>
      <c r="V46" s="49" t="s">
        <v>124</v>
      </c>
      <c r="W46" s="51">
        <v>10</v>
      </c>
      <c r="X46" s="52">
        <v>3.5</v>
      </c>
      <c r="Y46" s="52">
        <v>3</v>
      </c>
      <c r="Z46" s="52">
        <v>20.5</v>
      </c>
      <c r="AA46" s="52">
        <v>1</v>
      </c>
      <c r="AB46" s="52" t="s">
        <v>31</v>
      </c>
      <c r="AC46" s="52">
        <v>0</v>
      </c>
      <c r="AD46" s="52">
        <v>97.9</v>
      </c>
      <c r="AE46" s="51">
        <v>2</v>
      </c>
      <c r="AF46" s="53" t="s">
        <v>62</v>
      </c>
      <c r="AG46" s="62">
        <v>10</v>
      </c>
      <c r="AH46" s="53" t="s">
        <v>115</v>
      </c>
      <c r="AI46" s="49">
        <v>10</v>
      </c>
      <c r="AJ46" s="56">
        <f t="shared" si="22"/>
        <v>64</v>
      </c>
      <c r="AK46" s="57">
        <f t="shared" si="23"/>
        <v>802603.2</v>
      </c>
      <c r="AL46" s="133">
        <v>774512.09</v>
      </c>
      <c r="AM46" s="133">
        <v>28091.11</v>
      </c>
      <c r="AN46" s="57">
        <f t="shared" si="24"/>
        <v>310228.8</v>
      </c>
      <c r="AO46" s="133">
        <v>246631.9</v>
      </c>
      <c r="AP46" s="133">
        <v>63596.9</v>
      </c>
      <c r="AQ46" s="58">
        <f t="shared" si="17"/>
        <v>1112832</v>
      </c>
      <c r="AR46" s="57">
        <f t="shared" si="19"/>
        <v>1021143.99</v>
      </c>
      <c r="AS46" s="58">
        <f t="shared" si="20"/>
        <v>91688.010000000009</v>
      </c>
      <c r="AT46" s="131">
        <v>44386.651388888888</v>
      </c>
      <c r="AU46" s="59">
        <f t="shared" si="16"/>
        <v>3.4999997508108613</v>
      </c>
      <c r="AV46" s="59">
        <f t="shared" si="21"/>
        <v>20.499998710629058</v>
      </c>
    </row>
    <row r="47" spans="1:48" s="16" customFormat="1" ht="55.5" customHeight="1" x14ac:dyDescent="0.25">
      <c r="A47" s="20">
        <v>42</v>
      </c>
      <c r="B47" s="91" t="s">
        <v>107</v>
      </c>
      <c r="C47" s="51" t="s">
        <v>30</v>
      </c>
      <c r="D47" s="51" t="s">
        <v>25</v>
      </c>
      <c r="E47" s="50">
        <v>44356</v>
      </c>
      <c r="F47" s="51">
        <v>1987</v>
      </c>
      <c r="G47" s="51">
        <v>5</v>
      </c>
      <c r="H47" s="51" t="s">
        <v>31</v>
      </c>
      <c r="I47" s="51">
        <v>0</v>
      </c>
      <c r="J47" s="51" t="s">
        <v>65</v>
      </c>
      <c r="K47" s="51">
        <v>5</v>
      </c>
      <c r="L47" s="52">
        <v>91.1</v>
      </c>
      <c r="M47" s="51">
        <v>8</v>
      </c>
      <c r="N47" s="51" t="s">
        <v>37</v>
      </c>
      <c r="O47" s="51">
        <v>3</v>
      </c>
      <c r="P47" s="51" t="s">
        <v>63</v>
      </c>
      <c r="Q47" s="51">
        <v>3</v>
      </c>
      <c r="R47" s="51" t="s">
        <v>28</v>
      </c>
      <c r="S47" s="51">
        <v>0</v>
      </c>
      <c r="T47" s="51">
        <v>115</v>
      </c>
      <c r="U47" s="51">
        <v>4</v>
      </c>
      <c r="V47" s="49" t="s">
        <v>124</v>
      </c>
      <c r="W47" s="51">
        <v>10</v>
      </c>
      <c r="X47" s="52">
        <v>3.5</v>
      </c>
      <c r="Y47" s="52">
        <v>3</v>
      </c>
      <c r="Z47" s="52">
        <v>20.5</v>
      </c>
      <c r="AA47" s="52">
        <v>1</v>
      </c>
      <c r="AB47" s="52" t="s">
        <v>31</v>
      </c>
      <c r="AC47" s="52">
        <v>0</v>
      </c>
      <c r="AD47" s="59">
        <v>98</v>
      </c>
      <c r="AE47" s="51">
        <v>2</v>
      </c>
      <c r="AF47" s="53" t="s">
        <v>62</v>
      </c>
      <c r="AG47" s="62">
        <v>10</v>
      </c>
      <c r="AH47" s="53" t="s">
        <v>115</v>
      </c>
      <c r="AI47" s="49">
        <v>10</v>
      </c>
      <c r="AJ47" s="56">
        <f t="shared" si="22"/>
        <v>64</v>
      </c>
      <c r="AK47" s="57">
        <f t="shared" si="23"/>
        <v>2358159.6</v>
      </c>
      <c r="AL47" s="58">
        <v>2275624.0100000002</v>
      </c>
      <c r="AM47" s="58">
        <v>82535.59</v>
      </c>
      <c r="AN47" s="57">
        <f t="shared" si="24"/>
        <v>3438156.01</v>
      </c>
      <c r="AO47" s="58">
        <v>2733334.02</v>
      </c>
      <c r="AP47" s="58">
        <v>704821.99</v>
      </c>
      <c r="AQ47" s="58">
        <f t="shared" si="17"/>
        <v>5796315.6099999994</v>
      </c>
      <c r="AR47" s="57">
        <f t="shared" si="19"/>
        <v>5008958.03</v>
      </c>
      <c r="AS47" s="58">
        <f t="shared" si="20"/>
        <v>787357.58</v>
      </c>
      <c r="AT47" s="131">
        <v>44386.666666608799</v>
      </c>
      <c r="AU47" s="59">
        <f t="shared" si="16"/>
        <v>3.500000169623803</v>
      </c>
      <c r="AV47" s="59">
        <f t="shared" si="21"/>
        <v>20.500000231228601</v>
      </c>
    </row>
    <row r="48" spans="1:48" s="16" customFormat="1" ht="55.5" customHeight="1" x14ac:dyDescent="0.25">
      <c r="A48" s="20">
        <v>43</v>
      </c>
      <c r="B48" s="91" t="s">
        <v>73</v>
      </c>
      <c r="C48" s="51" t="s">
        <v>30</v>
      </c>
      <c r="D48" s="51" t="s">
        <v>25</v>
      </c>
      <c r="E48" s="50">
        <v>44261</v>
      </c>
      <c r="F48" s="51">
        <v>1966</v>
      </c>
      <c r="G48" s="51">
        <v>6</v>
      </c>
      <c r="H48" s="51" t="s">
        <v>31</v>
      </c>
      <c r="I48" s="51">
        <v>0</v>
      </c>
      <c r="J48" s="51" t="s">
        <v>65</v>
      </c>
      <c r="K48" s="54">
        <v>5</v>
      </c>
      <c r="L48" s="52">
        <v>93.6</v>
      </c>
      <c r="M48" s="51">
        <v>8</v>
      </c>
      <c r="N48" s="51" t="s">
        <v>37</v>
      </c>
      <c r="O48" s="51">
        <v>3</v>
      </c>
      <c r="P48" s="51" t="s">
        <v>63</v>
      </c>
      <c r="Q48" s="51">
        <v>3</v>
      </c>
      <c r="R48" s="51" t="s">
        <v>28</v>
      </c>
      <c r="S48" s="51">
        <v>0</v>
      </c>
      <c r="T48" s="51">
        <v>51</v>
      </c>
      <c r="U48" s="51">
        <v>3</v>
      </c>
      <c r="V48" s="49" t="s">
        <v>124</v>
      </c>
      <c r="W48" s="51">
        <v>10</v>
      </c>
      <c r="X48" s="52">
        <v>3.5</v>
      </c>
      <c r="Y48" s="52">
        <v>3</v>
      </c>
      <c r="Z48" s="52">
        <v>20.5</v>
      </c>
      <c r="AA48" s="52">
        <v>1</v>
      </c>
      <c r="AB48" s="52" t="s">
        <v>31</v>
      </c>
      <c r="AC48" s="52">
        <v>0</v>
      </c>
      <c r="AD48" s="52">
        <v>97.5</v>
      </c>
      <c r="AE48" s="51">
        <v>2</v>
      </c>
      <c r="AF48" s="53" t="s">
        <v>62</v>
      </c>
      <c r="AG48" s="62">
        <v>10</v>
      </c>
      <c r="AH48" s="53" t="s">
        <v>115</v>
      </c>
      <c r="AI48" s="49">
        <v>10</v>
      </c>
      <c r="AJ48" s="56">
        <f t="shared" si="22"/>
        <v>64</v>
      </c>
      <c r="AK48" s="57">
        <f t="shared" si="23"/>
        <v>908919.6</v>
      </c>
      <c r="AL48" s="136">
        <v>877107.41</v>
      </c>
      <c r="AM48" s="136">
        <v>31812.19</v>
      </c>
      <c r="AN48" s="57">
        <f t="shared" si="24"/>
        <v>190041.60000000001</v>
      </c>
      <c r="AO48" s="136">
        <v>151083.07</v>
      </c>
      <c r="AP48" s="136">
        <v>38958.53</v>
      </c>
      <c r="AQ48" s="57">
        <f t="shared" si="17"/>
        <v>1098961.2</v>
      </c>
      <c r="AR48" s="57">
        <f t="shared" si="19"/>
        <v>1028190.48</v>
      </c>
      <c r="AS48" s="58">
        <f t="shared" si="20"/>
        <v>70770.720000000001</v>
      </c>
      <c r="AT48" s="131">
        <v>44386.666666608799</v>
      </c>
      <c r="AU48" s="59">
        <f t="shared" si="16"/>
        <v>3.5000004400829297</v>
      </c>
      <c r="AV48" s="59">
        <f t="shared" si="21"/>
        <v>20.500001052401156</v>
      </c>
    </row>
    <row r="49" spans="1:48" s="16" customFormat="1" ht="55.5" customHeight="1" x14ac:dyDescent="0.25">
      <c r="A49" s="20">
        <v>44</v>
      </c>
      <c r="B49" s="91" t="s">
        <v>116</v>
      </c>
      <c r="C49" s="51" t="s">
        <v>30</v>
      </c>
      <c r="D49" s="51" t="s">
        <v>25</v>
      </c>
      <c r="E49" s="50">
        <v>44316</v>
      </c>
      <c r="F49" s="51">
        <v>1961</v>
      </c>
      <c r="G49" s="51">
        <v>6</v>
      </c>
      <c r="H49" s="51" t="s">
        <v>31</v>
      </c>
      <c r="I49" s="51">
        <v>0</v>
      </c>
      <c r="J49" s="51" t="s">
        <v>68</v>
      </c>
      <c r="K49" s="51">
        <v>5</v>
      </c>
      <c r="L49" s="54">
        <v>90.77</v>
      </c>
      <c r="M49" s="51">
        <v>8</v>
      </c>
      <c r="N49" s="51" t="s">
        <v>37</v>
      </c>
      <c r="O49" s="51">
        <v>3</v>
      </c>
      <c r="P49" s="51" t="s">
        <v>63</v>
      </c>
      <c r="Q49" s="51">
        <v>3</v>
      </c>
      <c r="R49" s="51" t="s">
        <v>28</v>
      </c>
      <c r="S49" s="51">
        <v>0</v>
      </c>
      <c r="T49" s="51">
        <v>80</v>
      </c>
      <c r="U49" s="51">
        <v>3</v>
      </c>
      <c r="V49" s="49" t="s">
        <v>124</v>
      </c>
      <c r="W49" s="51">
        <v>10</v>
      </c>
      <c r="X49" s="52">
        <v>3.5</v>
      </c>
      <c r="Y49" s="52">
        <v>3</v>
      </c>
      <c r="Z49" s="52">
        <v>20.5</v>
      </c>
      <c r="AA49" s="52">
        <v>1</v>
      </c>
      <c r="AB49" s="52" t="s">
        <v>31</v>
      </c>
      <c r="AC49" s="52">
        <v>0</v>
      </c>
      <c r="AD49" s="52">
        <v>97.5</v>
      </c>
      <c r="AE49" s="51">
        <v>2</v>
      </c>
      <c r="AF49" s="53" t="s">
        <v>62</v>
      </c>
      <c r="AG49" s="62">
        <v>10</v>
      </c>
      <c r="AH49" s="53" t="s">
        <v>115</v>
      </c>
      <c r="AI49" s="49">
        <v>10</v>
      </c>
      <c r="AJ49" s="56">
        <f t="shared" si="22"/>
        <v>64</v>
      </c>
      <c r="AK49" s="57">
        <f t="shared" si="23"/>
        <v>1302684</v>
      </c>
      <c r="AL49" s="58">
        <v>1257090.06</v>
      </c>
      <c r="AM49" s="58">
        <v>45593.94</v>
      </c>
      <c r="AN49" s="57">
        <f t="shared" si="24"/>
        <v>2289661.2000000002</v>
      </c>
      <c r="AO49" s="58">
        <v>1820280.6500000001</v>
      </c>
      <c r="AP49" s="58">
        <v>469380.55</v>
      </c>
      <c r="AQ49" s="58">
        <f t="shared" si="17"/>
        <v>3592345.2</v>
      </c>
      <c r="AR49" s="57">
        <f t="shared" si="19"/>
        <v>3077370.71</v>
      </c>
      <c r="AS49" s="58">
        <f t="shared" si="20"/>
        <v>514974.49</v>
      </c>
      <c r="AT49" s="131">
        <v>44386.666666608799</v>
      </c>
      <c r="AU49" s="59">
        <f t="shared" si="16"/>
        <v>3.5000000000000004</v>
      </c>
      <c r="AV49" s="59">
        <f t="shared" si="21"/>
        <v>20.500000174698332</v>
      </c>
    </row>
    <row r="50" spans="1:48" s="16" customFormat="1" ht="55.5" customHeight="1" x14ac:dyDescent="0.25">
      <c r="A50" s="20">
        <v>45</v>
      </c>
      <c r="B50" s="91" t="s">
        <v>109</v>
      </c>
      <c r="C50" s="51" t="s">
        <v>30</v>
      </c>
      <c r="D50" s="51" t="s">
        <v>25</v>
      </c>
      <c r="E50" s="50">
        <v>44261</v>
      </c>
      <c r="F50" s="51">
        <v>1981</v>
      </c>
      <c r="G50" s="51">
        <v>6</v>
      </c>
      <c r="H50" s="51" t="s">
        <v>31</v>
      </c>
      <c r="I50" s="51">
        <v>0</v>
      </c>
      <c r="J50" s="51" t="s">
        <v>68</v>
      </c>
      <c r="K50" s="51">
        <v>5</v>
      </c>
      <c r="L50" s="52">
        <v>70.37</v>
      </c>
      <c r="M50" s="51">
        <v>6</v>
      </c>
      <c r="N50" s="51" t="s">
        <v>37</v>
      </c>
      <c r="O50" s="51">
        <v>5</v>
      </c>
      <c r="P50" s="51" t="s">
        <v>63</v>
      </c>
      <c r="Q50" s="51">
        <v>3</v>
      </c>
      <c r="R50" s="51" t="s">
        <v>28</v>
      </c>
      <c r="S50" s="51">
        <v>0</v>
      </c>
      <c r="T50" s="51">
        <v>82</v>
      </c>
      <c r="U50" s="51">
        <v>3</v>
      </c>
      <c r="V50" s="49" t="s">
        <v>124</v>
      </c>
      <c r="W50" s="51">
        <v>10</v>
      </c>
      <c r="X50" s="52">
        <v>3.5</v>
      </c>
      <c r="Y50" s="52">
        <v>3</v>
      </c>
      <c r="Z50" s="52">
        <v>20.5</v>
      </c>
      <c r="AA50" s="52">
        <v>1</v>
      </c>
      <c r="AB50" s="52" t="s">
        <v>31</v>
      </c>
      <c r="AC50" s="52">
        <v>0</v>
      </c>
      <c r="AD50" s="64">
        <v>98</v>
      </c>
      <c r="AE50" s="51">
        <v>2</v>
      </c>
      <c r="AF50" s="53" t="s">
        <v>62</v>
      </c>
      <c r="AG50" s="62">
        <v>10</v>
      </c>
      <c r="AH50" s="53" t="s">
        <v>115</v>
      </c>
      <c r="AI50" s="49">
        <v>10</v>
      </c>
      <c r="AJ50" s="56">
        <f t="shared" si="22"/>
        <v>64</v>
      </c>
      <c r="AK50" s="57">
        <f t="shared" si="23"/>
        <v>1307530.8</v>
      </c>
      <c r="AL50" s="58">
        <v>1261767.22</v>
      </c>
      <c r="AM50" s="58">
        <v>45763.58</v>
      </c>
      <c r="AN50" s="57">
        <f t="shared" si="24"/>
        <v>1388085.6</v>
      </c>
      <c r="AO50" s="58">
        <v>1103528.05</v>
      </c>
      <c r="AP50" s="58">
        <v>284557.55</v>
      </c>
      <c r="AQ50" s="58">
        <f t="shared" si="17"/>
        <v>2695616.4000000004</v>
      </c>
      <c r="AR50" s="57">
        <f t="shared" si="19"/>
        <v>2365295.27</v>
      </c>
      <c r="AS50" s="58">
        <f t="shared" si="20"/>
        <v>330321.13</v>
      </c>
      <c r="AT50" s="131">
        <v>44386.666666608799</v>
      </c>
      <c r="AU50" s="59">
        <f t="shared" si="16"/>
        <v>3.5000001529600677</v>
      </c>
      <c r="AV50" s="59">
        <f t="shared" si="21"/>
        <v>20.50000014408333</v>
      </c>
    </row>
    <row r="51" spans="1:48" s="16" customFormat="1" ht="55.5" customHeight="1" x14ac:dyDescent="0.25">
      <c r="A51" s="20">
        <v>46</v>
      </c>
      <c r="B51" s="147" t="s">
        <v>140</v>
      </c>
      <c r="C51" s="99" t="s">
        <v>49</v>
      </c>
      <c r="D51" s="99" t="s">
        <v>141</v>
      </c>
      <c r="E51" s="162">
        <v>44378</v>
      </c>
      <c r="F51" s="166">
        <v>1986</v>
      </c>
      <c r="G51" s="166">
        <v>5</v>
      </c>
      <c r="H51" s="166" t="s">
        <v>132</v>
      </c>
      <c r="I51" s="166">
        <v>0</v>
      </c>
      <c r="J51" s="166" t="s">
        <v>65</v>
      </c>
      <c r="K51" s="166">
        <v>0</v>
      </c>
      <c r="L51" s="167">
        <v>90</v>
      </c>
      <c r="M51" s="166">
        <v>8</v>
      </c>
      <c r="N51" s="166" t="s">
        <v>40</v>
      </c>
      <c r="O51" s="166">
        <v>0</v>
      </c>
      <c r="P51" s="166" t="s">
        <v>63</v>
      </c>
      <c r="Q51" s="166">
        <v>3</v>
      </c>
      <c r="R51" s="166" t="s">
        <v>28</v>
      </c>
      <c r="S51" s="166">
        <v>0</v>
      </c>
      <c r="T51" s="166">
        <v>556</v>
      </c>
      <c r="U51" s="166">
        <v>7</v>
      </c>
      <c r="V51" s="166" t="s">
        <v>61</v>
      </c>
      <c r="W51" s="166">
        <v>10</v>
      </c>
      <c r="X51" s="167">
        <v>5.5</v>
      </c>
      <c r="Y51" s="167">
        <v>5</v>
      </c>
      <c r="Z51" s="167">
        <v>30.5</v>
      </c>
      <c r="AA51" s="167">
        <v>3</v>
      </c>
      <c r="AB51" s="167" t="s">
        <v>132</v>
      </c>
      <c r="AC51" s="167">
        <v>0</v>
      </c>
      <c r="AD51" s="167">
        <v>97.2</v>
      </c>
      <c r="AE51" s="166">
        <v>3</v>
      </c>
      <c r="AF51" s="167" t="s">
        <v>62</v>
      </c>
      <c r="AG51" s="168">
        <v>10</v>
      </c>
      <c r="AH51" s="167" t="s">
        <v>58</v>
      </c>
      <c r="AI51" s="166">
        <v>10</v>
      </c>
      <c r="AJ51" s="169">
        <f t="shared" si="22"/>
        <v>64</v>
      </c>
      <c r="AK51" s="164">
        <f t="shared" si="23"/>
        <v>7035970.7999999998</v>
      </c>
      <c r="AL51" s="165">
        <v>6648992.21</v>
      </c>
      <c r="AM51" s="165">
        <v>386978.59</v>
      </c>
      <c r="AN51" s="164">
        <f t="shared" si="24"/>
        <v>5866477.2000000002</v>
      </c>
      <c r="AO51" s="165">
        <v>4077201.65</v>
      </c>
      <c r="AP51" s="165">
        <v>1789275.55</v>
      </c>
      <c r="AQ51" s="108">
        <f t="shared" si="17"/>
        <v>12902448</v>
      </c>
      <c r="AR51" s="107">
        <f t="shared" si="19"/>
        <v>10726193.859999999</v>
      </c>
      <c r="AS51" s="108">
        <f t="shared" si="20"/>
        <v>2176254.14</v>
      </c>
      <c r="AT51" s="109">
        <v>44386.673611111109</v>
      </c>
      <c r="AU51" s="110">
        <f t="shared" si="16"/>
        <v>5.5000027856852398</v>
      </c>
      <c r="AV51" s="110">
        <f t="shared" si="21"/>
        <v>30.500000068184018</v>
      </c>
    </row>
    <row r="52" spans="1:48" s="16" customFormat="1" ht="55.5" customHeight="1" x14ac:dyDescent="0.25">
      <c r="A52" s="20">
        <v>47</v>
      </c>
      <c r="B52" s="147" t="s">
        <v>142</v>
      </c>
      <c r="C52" s="99" t="s">
        <v>49</v>
      </c>
      <c r="D52" s="99" t="s">
        <v>141</v>
      </c>
      <c r="E52" s="162">
        <v>44378</v>
      </c>
      <c r="F52" s="166">
        <v>1989</v>
      </c>
      <c r="G52" s="166">
        <v>5</v>
      </c>
      <c r="H52" s="166" t="s">
        <v>132</v>
      </c>
      <c r="I52" s="166">
        <v>0</v>
      </c>
      <c r="J52" s="166" t="s">
        <v>65</v>
      </c>
      <c r="K52" s="166">
        <v>0</v>
      </c>
      <c r="L52" s="167">
        <v>90</v>
      </c>
      <c r="M52" s="166">
        <v>8</v>
      </c>
      <c r="N52" s="166" t="s">
        <v>40</v>
      </c>
      <c r="O52" s="166">
        <v>3</v>
      </c>
      <c r="P52" s="166" t="s">
        <v>63</v>
      </c>
      <c r="Q52" s="166">
        <v>3</v>
      </c>
      <c r="R52" s="166" t="s">
        <v>28</v>
      </c>
      <c r="S52" s="166">
        <v>0</v>
      </c>
      <c r="T52" s="166">
        <v>90</v>
      </c>
      <c r="U52" s="166">
        <v>3</v>
      </c>
      <c r="V52" s="166" t="s">
        <v>61</v>
      </c>
      <c r="W52" s="166">
        <v>10</v>
      </c>
      <c r="X52" s="167">
        <v>5.5</v>
      </c>
      <c r="Y52" s="167">
        <v>5</v>
      </c>
      <c r="Z52" s="167">
        <v>30.5</v>
      </c>
      <c r="AA52" s="167">
        <v>3</v>
      </c>
      <c r="AB52" s="167" t="s">
        <v>132</v>
      </c>
      <c r="AC52" s="167">
        <v>0</v>
      </c>
      <c r="AD52" s="167">
        <v>96.07</v>
      </c>
      <c r="AE52" s="166">
        <v>3</v>
      </c>
      <c r="AF52" s="167" t="s">
        <v>62</v>
      </c>
      <c r="AG52" s="167">
        <v>10</v>
      </c>
      <c r="AH52" s="167" t="s">
        <v>58</v>
      </c>
      <c r="AI52" s="166">
        <v>10</v>
      </c>
      <c r="AJ52" s="169">
        <f t="shared" si="22"/>
        <v>63</v>
      </c>
      <c r="AK52" s="164">
        <f t="shared" si="23"/>
        <v>3635876.4000000004</v>
      </c>
      <c r="AL52" s="165">
        <v>3435903.2</v>
      </c>
      <c r="AM52" s="165">
        <v>199973.2</v>
      </c>
      <c r="AN52" s="164">
        <f t="shared" si="24"/>
        <v>330196.8</v>
      </c>
      <c r="AO52" s="165">
        <v>229486.78</v>
      </c>
      <c r="AP52" s="165">
        <v>100710.02</v>
      </c>
      <c r="AQ52" s="108">
        <f t="shared" si="17"/>
        <v>3966073.2</v>
      </c>
      <c r="AR52" s="107">
        <f t="shared" si="19"/>
        <v>3665389.98</v>
      </c>
      <c r="AS52" s="108">
        <f t="shared" si="20"/>
        <v>300683.22000000003</v>
      </c>
      <c r="AT52" s="109">
        <v>44384.628472222219</v>
      </c>
      <c r="AU52" s="110">
        <f t="shared" si="16"/>
        <v>5.4999999449926289</v>
      </c>
      <c r="AV52" s="110">
        <f t="shared" si="21"/>
        <v>30.499998788601225</v>
      </c>
    </row>
    <row r="53" spans="1:48" s="16" customFormat="1" ht="55.5" customHeight="1" x14ac:dyDescent="0.25">
      <c r="A53" s="20">
        <v>48</v>
      </c>
      <c r="B53" s="145" t="s">
        <v>74</v>
      </c>
      <c r="C53" s="34" t="s">
        <v>2</v>
      </c>
      <c r="D53" s="19" t="s">
        <v>25</v>
      </c>
      <c r="E53" s="35">
        <v>44360</v>
      </c>
      <c r="F53" s="34">
        <v>1969</v>
      </c>
      <c r="G53" s="34">
        <v>6</v>
      </c>
      <c r="H53" s="34" t="s">
        <v>31</v>
      </c>
      <c r="I53" s="34">
        <v>0</v>
      </c>
      <c r="J53" s="34" t="s">
        <v>65</v>
      </c>
      <c r="K53" s="34">
        <v>0</v>
      </c>
      <c r="L53" s="36">
        <v>68.63</v>
      </c>
      <c r="M53" s="34">
        <v>5</v>
      </c>
      <c r="N53" s="34" t="s">
        <v>92</v>
      </c>
      <c r="O53" s="34">
        <v>9</v>
      </c>
      <c r="P53" s="34" t="s">
        <v>63</v>
      </c>
      <c r="Q53" s="34">
        <v>3</v>
      </c>
      <c r="R53" s="34" t="s">
        <v>28</v>
      </c>
      <c r="S53" s="34">
        <v>0</v>
      </c>
      <c r="T53" s="34">
        <v>69</v>
      </c>
      <c r="U53" s="34">
        <v>3</v>
      </c>
      <c r="V53" s="34" t="s">
        <v>61</v>
      </c>
      <c r="W53" s="34">
        <v>10</v>
      </c>
      <c r="X53" s="36">
        <v>3.5</v>
      </c>
      <c r="Y53" s="36">
        <v>3</v>
      </c>
      <c r="Z53" s="36">
        <v>20.5</v>
      </c>
      <c r="AA53" s="36">
        <v>1</v>
      </c>
      <c r="AB53" s="36" t="s">
        <v>31</v>
      </c>
      <c r="AC53" s="36">
        <v>0</v>
      </c>
      <c r="AD53" s="36">
        <v>97.9</v>
      </c>
      <c r="AE53" s="34">
        <v>3</v>
      </c>
      <c r="AF53" s="36" t="s">
        <v>62</v>
      </c>
      <c r="AG53" s="19">
        <v>10</v>
      </c>
      <c r="AH53" s="61" t="s">
        <v>58</v>
      </c>
      <c r="AI53" s="34">
        <v>10</v>
      </c>
      <c r="AJ53" s="40">
        <f t="shared" si="22"/>
        <v>63</v>
      </c>
      <c r="AK53" s="37">
        <f t="shared" si="23"/>
        <v>1651455.5959999999</v>
      </c>
      <c r="AL53" s="45">
        <v>1593654.65</v>
      </c>
      <c r="AM53" s="45">
        <v>57800.946000000004</v>
      </c>
      <c r="AN53" s="37">
        <f t="shared" si="24"/>
        <v>438039.6</v>
      </c>
      <c r="AO53" s="45">
        <v>348241.48</v>
      </c>
      <c r="AP53" s="45">
        <v>89798.12</v>
      </c>
      <c r="AQ53" s="38">
        <f t="shared" ref="AQ53:AQ84" si="25">AK53+AN53</f>
        <v>2089495.196</v>
      </c>
      <c r="AR53" s="37">
        <f t="shared" si="19"/>
        <v>1941896.13</v>
      </c>
      <c r="AS53" s="38">
        <f t="shared" si="20"/>
        <v>147599.06599999999</v>
      </c>
      <c r="AT53" s="39">
        <v>44386.583333333336</v>
      </c>
      <c r="AU53" s="15">
        <f t="shared" si="16"/>
        <v>3.5000000084773704</v>
      </c>
      <c r="AV53" s="15">
        <f t="shared" si="21"/>
        <v>20.500000456579727</v>
      </c>
    </row>
    <row r="54" spans="1:48" s="16" customFormat="1" ht="55.5" customHeight="1" x14ac:dyDescent="0.25">
      <c r="A54" s="20">
        <v>49</v>
      </c>
      <c r="B54" s="151" t="s">
        <v>168</v>
      </c>
      <c r="C54" s="118" t="s">
        <v>48</v>
      </c>
      <c r="D54" s="118" t="s">
        <v>25</v>
      </c>
      <c r="E54" s="119">
        <v>44385</v>
      </c>
      <c r="F54" s="118">
        <v>1967</v>
      </c>
      <c r="G54" s="118">
        <v>6</v>
      </c>
      <c r="H54" s="118" t="s">
        <v>31</v>
      </c>
      <c r="I54" s="118">
        <v>0</v>
      </c>
      <c r="J54" s="118" t="s">
        <v>65</v>
      </c>
      <c r="K54" s="118">
        <v>0</v>
      </c>
      <c r="L54" s="120">
        <v>68.03</v>
      </c>
      <c r="M54" s="118">
        <v>5</v>
      </c>
      <c r="N54" s="118" t="s">
        <v>164</v>
      </c>
      <c r="O54" s="118">
        <v>9</v>
      </c>
      <c r="P54" s="118" t="s">
        <v>63</v>
      </c>
      <c r="Q54" s="118">
        <v>3</v>
      </c>
      <c r="R54" s="118" t="s">
        <v>28</v>
      </c>
      <c r="S54" s="118">
        <v>0</v>
      </c>
      <c r="T54" s="118">
        <v>66</v>
      </c>
      <c r="U54" s="118">
        <v>3</v>
      </c>
      <c r="V54" s="118" t="s">
        <v>162</v>
      </c>
      <c r="W54" s="118">
        <v>10</v>
      </c>
      <c r="X54" s="121">
        <v>3.5</v>
      </c>
      <c r="Y54" s="120">
        <v>3</v>
      </c>
      <c r="Z54" s="120">
        <v>20.5</v>
      </c>
      <c r="AA54" s="120">
        <v>1</v>
      </c>
      <c r="AB54" s="120" t="s">
        <v>64</v>
      </c>
      <c r="AC54" s="120">
        <v>0</v>
      </c>
      <c r="AD54" s="120">
        <v>104.76</v>
      </c>
      <c r="AE54" s="118">
        <v>3</v>
      </c>
      <c r="AF54" s="120" t="s">
        <v>62</v>
      </c>
      <c r="AG54" s="115">
        <v>10</v>
      </c>
      <c r="AH54" s="120" t="s">
        <v>58</v>
      </c>
      <c r="AI54" s="118">
        <v>10</v>
      </c>
      <c r="AJ54" s="122">
        <f t="shared" si="22"/>
        <v>63</v>
      </c>
      <c r="AK54" s="123">
        <f t="shared" si="23"/>
        <v>730906.8</v>
      </c>
      <c r="AL54" s="127">
        <v>705325.06</v>
      </c>
      <c r="AM54" s="127">
        <v>25581.74</v>
      </c>
      <c r="AN54" s="123">
        <f t="shared" si="24"/>
        <v>1150996.8</v>
      </c>
      <c r="AO54" s="127">
        <v>915042.45</v>
      </c>
      <c r="AP54" s="127">
        <v>235954.35</v>
      </c>
      <c r="AQ54" s="124">
        <f t="shared" si="25"/>
        <v>1881903.6</v>
      </c>
      <c r="AR54" s="123">
        <f t="shared" ref="AR54:AR85" si="26">AL54+AO54</f>
        <v>1620367.51</v>
      </c>
      <c r="AS54" s="124">
        <f t="shared" ref="AS54:AS85" si="27">AM54+AP54</f>
        <v>261536.09</v>
      </c>
      <c r="AT54" s="125">
        <v>44386.604166666664</v>
      </c>
      <c r="AU54" s="126">
        <f t="shared" si="16"/>
        <v>3.5000002736326987</v>
      </c>
      <c r="AV54" s="126">
        <f t="shared" si="21"/>
        <v>20.500000521287287</v>
      </c>
    </row>
    <row r="55" spans="1:48" s="16" customFormat="1" ht="55.5" customHeight="1" x14ac:dyDescent="0.25">
      <c r="A55" s="20">
        <v>50</v>
      </c>
      <c r="B55" s="151" t="s">
        <v>41</v>
      </c>
      <c r="C55" s="118" t="s">
        <v>48</v>
      </c>
      <c r="D55" s="118" t="s">
        <v>25</v>
      </c>
      <c r="E55" s="119">
        <v>44384</v>
      </c>
      <c r="F55" s="118">
        <v>1972</v>
      </c>
      <c r="G55" s="118">
        <v>6</v>
      </c>
      <c r="H55" s="118" t="s">
        <v>31</v>
      </c>
      <c r="I55" s="118">
        <v>0</v>
      </c>
      <c r="J55" s="118" t="s">
        <v>65</v>
      </c>
      <c r="K55" s="118">
        <v>0</v>
      </c>
      <c r="L55" s="120">
        <v>80.77</v>
      </c>
      <c r="M55" s="118">
        <v>7</v>
      </c>
      <c r="N55" s="118" t="s">
        <v>164</v>
      </c>
      <c r="O55" s="118">
        <v>6</v>
      </c>
      <c r="P55" s="118" t="s">
        <v>63</v>
      </c>
      <c r="Q55" s="118">
        <v>3</v>
      </c>
      <c r="R55" s="118" t="s">
        <v>28</v>
      </c>
      <c r="S55" s="118">
        <v>0</v>
      </c>
      <c r="T55" s="118">
        <v>144</v>
      </c>
      <c r="U55" s="118">
        <v>4</v>
      </c>
      <c r="V55" s="118" t="s">
        <v>162</v>
      </c>
      <c r="W55" s="118">
        <v>10</v>
      </c>
      <c r="X55" s="120">
        <v>3.5</v>
      </c>
      <c r="Y55" s="120">
        <v>3</v>
      </c>
      <c r="Z55" s="120">
        <v>20.5</v>
      </c>
      <c r="AA55" s="120">
        <v>1</v>
      </c>
      <c r="AB55" s="120" t="s">
        <v>64</v>
      </c>
      <c r="AC55" s="120">
        <v>0</v>
      </c>
      <c r="AD55" s="120">
        <v>106.85</v>
      </c>
      <c r="AE55" s="118">
        <v>3</v>
      </c>
      <c r="AF55" s="120" t="s">
        <v>62</v>
      </c>
      <c r="AG55" s="115">
        <v>10</v>
      </c>
      <c r="AH55" s="120" t="s">
        <v>58</v>
      </c>
      <c r="AI55" s="118">
        <v>10</v>
      </c>
      <c r="AJ55" s="122">
        <f t="shared" si="22"/>
        <v>63</v>
      </c>
      <c r="AK55" s="123">
        <f t="shared" si="23"/>
        <v>1776078</v>
      </c>
      <c r="AL55" s="127">
        <v>1713915.27</v>
      </c>
      <c r="AM55" s="127">
        <v>62162.73</v>
      </c>
      <c r="AN55" s="123">
        <f t="shared" si="24"/>
        <v>2407483.1999999997</v>
      </c>
      <c r="AO55" s="127">
        <v>1913949.14</v>
      </c>
      <c r="AP55" s="127">
        <v>493534.06</v>
      </c>
      <c r="AQ55" s="124">
        <f t="shared" si="25"/>
        <v>4183561.1999999997</v>
      </c>
      <c r="AR55" s="123">
        <f t="shared" si="26"/>
        <v>3627864.41</v>
      </c>
      <c r="AS55" s="124">
        <f t="shared" si="27"/>
        <v>555696.79</v>
      </c>
      <c r="AT55" s="125">
        <v>44386.604166666664</v>
      </c>
      <c r="AU55" s="126">
        <f t="shared" si="16"/>
        <v>3.5000000000000004</v>
      </c>
      <c r="AV55" s="126">
        <f t="shared" si="21"/>
        <v>20.50000016614862</v>
      </c>
    </row>
    <row r="56" spans="1:48" s="16" customFormat="1" ht="55.5" customHeight="1" x14ac:dyDescent="0.25">
      <c r="A56" s="20">
        <v>51</v>
      </c>
      <c r="B56" s="151" t="s">
        <v>169</v>
      </c>
      <c r="C56" s="118" t="s">
        <v>48</v>
      </c>
      <c r="D56" s="118" t="s">
        <v>33</v>
      </c>
      <c r="E56" s="119">
        <v>44385</v>
      </c>
      <c r="F56" s="118">
        <v>1978</v>
      </c>
      <c r="G56" s="118">
        <v>6</v>
      </c>
      <c r="H56" s="118" t="s">
        <v>31</v>
      </c>
      <c r="I56" s="118">
        <v>0</v>
      </c>
      <c r="J56" s="118" t="s">
        <v>65</v>
      </c>
      <c r="K56" s="118">
        <v>0</v>
      </c>
      <c r="L56" s="120">
        <v>80.5</v>
      </c>
      <c r="M56" s="118">
        <v>7</v>
      </c>
      <c r="N56" s="118" t="s">
        <v>164</v>
      </c>
      <c r="O56" s="118">
        <v>9</v>
      </c>
      <c r="P56" s="118" t="s">
        <v>63</v>
      </c>
      <c r="Q56" s="118">
        <v>3</v>
      </c>
      <c r="R56" s="118" t="s">
        <v>28</v>
      </c>
      <c r="S56" s="118">
        <v>0</v>
      </c>
      <c r="T56" s="118">
        <v>138</v>
      </c>
      <c r="U56" s="118">
        <v>4</v>
      </c>
      <c r="V56" s="118" t="s">
        <v>162</v>
      </c>
      <c r="W56" s="118">
        <v>10</v>
      </c>
      <c r="X56" s="120">
        <v>2.1</v>
      </c>
      <c r="Y56" s="120">
        <v>0</v>
      </c>
      <c r="Z56" s="120">
        <v>20.100000000000001</v>
      </c>
      <c r="AA56" s="120">
        <v>1</v>
      </c>
      <c r="AB56" s="120" t="s">
        <v>64</v>
      </c>
      <c r="AC56" s="120">
        <v>0</v>
      </c>
      <c r="AD56" s="120">
        <v>99.8</v>
      </c>
      <c r="AE56" s="118">
        <v>3</v>
      </c>
      <c r="AF56" s="120" t="s">
        <v>62</v>
      </c>
      <c r="AG56" s="115">
        <v>10</v>
      </c>
      <c r="AH56" s="120" t="s">
        <v>58</v>
      </c>
      <c r="AI56" s="118">
        <v>10</v>
      </c>
      <c r="AJ56" s="122">
        <f t="shared" si="22"/>
        <v>63</v>
      </c>
      <c r="AK56" s="123">
        <f t="shared" si="23"/>
        <v>1297748.3999999999</v>
      </c>
      <c r="AL56" s="127">
        <v>1270495.68</v>
      </c>
      <c r="AM56" s="127">
        <v>27252.720000000001</v>
      </c>
      <c r="AN56" s="123">
        <f t="shared" si="24"/>
        <v>2573275.1999999997</v>
      </c>
      <c r="AO56" s="127">
        <v>2056046.88</v>
      </c>
      <c r="AP56" s="127">
        <v>517228.32</v>
      </c>
      <c r="AQ56" s="124">
        <f t="shared" si="25"/>
        <v>3871023.5999999996</v>
      </c>
      <c r="AR56" s="123">
        <f t="shared" si="26"/>
        <v>3326542.5599999996</v>
      </c>
      <c r="AS56" s="124">
        <f t="shared" si="27"/>
        <v>544481.04</v>
      </c>
      <c r="AT56" s="125">
        <v>44386.604166666664</v>
      </c>
      <c r="AU56" s="126">
        <f t="shared" si="16"/>
        <v>2.1000002774035402</v>
      </c>
      <c r="AV56" s="126">
        <f t="shared" si="21"/>
        <v>20.100000186532714</v>
      </c>
    </row>
    <row r="57" spans="1:48" s="16" customFormat="1" ht="64.5" customHeight="1" x14ac:dyDescent="0.25">
      <c r="A57" s="20">
        <v>52</v>
      </c>
      <c r="B57" s="151" t="s">
        <v>170</v>
      </c>
      <c r="C57" s="118" t="s">
        <v>48</v>
      </c>
      <c r="D57" s="118" t="s">
        <v>25</v>
      </c>
      <c r="E57" s="119">
        <v>44385</v>
      </c>
      <c r="F57" s="118">
        <v>1963</v>
      </c>
      <c r="G57" s="118">
        <v>6</v>
      </c>
      <c r="H57" s="118" t="s">
        <v>31</v>
      </c>
      <c r="I57" s="118">
        <v>0</v>
      </c>
      <c r="J57" s="118" t="s">
        <v>65</v>
      </c>
      <c r="K57" s="118">
        <v>0</v>
      </c>
      <c r="L57" s="120">
        <v>76.83</v>
      </c>
      <c r="M57" s="118">
        <v>6</v>
      </c>
      <c r="N57" s="118" t="s">
        <v>164</v>
      </c>
      <c r="O57" s="118">
        <v>4</v>
      </c>
      <c r="P57" s="118" t="s">
        <v>63</v>
      </c>
      <c r="Q57" s="118">
        <v>3</v>
      </c>
      <c r="R57" s="118" t="s">
        <v>28</v>
      </c>
      <c r="S57" s="118">
        <v>0</v>
      </c>
      <c r="T57" s="118">
        <v>263</v>
      </c>
      <c r="U57" s="118">
        <v>7</v>
      </c>
      <c r="V57" s="118" t="s">
        <v>162</v>
      </c>
      <c r="W57" s="118">
        <v>10</v>
      </c>
      <c r="X57" s="120">
        <v>3.5</v>
      </c>
      <c r="Y57" s="120">
        <v>3</v>
      </c>
      <c r="Z57" s="120">
        <v>20.5</v>
      </c>
      <c r="AA57" s="120">
        <v>1</v>
      </c>
      <c r="AB57" s="120" t="s">
        <v>64</v>
      </c>
      <c r="AC57" s="120">
        <v>0</v>
      </c>
      <c r="AD57" s="120">
        <v>118.09</v>
      </c>
      <c r="AE57" s="118">
        <v>3</v>
      </c>
      <c r="AF57" s="120" t="s">
        <v>62</v>
      </c>
      <c r="AG57" s="115">
        <v>10</v>
      </c>
      <c r="AH57" s="120" t="s">
        <v>58</v>
      </c>
      <c r="AI57" s="118">
        <v>10</v>
      </c>
      <c r="AJ57" s="122">
        <f t="shared" si="22"/>
        <v>63</v>
      </c>
      <c r="AK57" s="123">
        <f t="shared" si="23"/>
        <v>5251285.2</v>
      </c>
      <c r="AL57" s="127">
        <v>5067490.1900000004</v>
      </c>
      <c r="AM57" s="127">
        <v>183795.01</v>
      </c>
      <c r="AN57" s="123">
        <f t="shared" si="24"/>
        <v>9530521.1999999993</v>
      </c>
      <c r="AO57" s="127">
        <v>7576764.3399999999</v>
      </c>
      <c r="AP57" s="127">
        <v>1953756.86</v>
      </c>
      <c r="AQ57" s="124">
        <f t="shared" si="25"/>
        <v>14781806.399999999</v>
      </c>
      <c r="AR57" s="123">
        <f t="shared" si="26"/>
        <v>12644254.530000001</v>
      </c>
      <c r="AS57" s="124">
        <f t="shared" si="27"/>
        <v>2137551.87</v>
      </c>
      <c r="AT57" s="125">
        <v>44386.604166666664</v>
      </c>
      <c r="AU57" s="126">
        <f t="shared" si="16"/>
        <v>3.500000533202805</v>
      </c>
      <c r="AV57" s="126">
        <f t="shared" si="21"/>
        <v>20.500000146896479</v>
      </c>
    </row>
    <row r="58" spans="1:48" s="16" customFormat="1" ht="55.5" customHeight="1" x14ac:dyDescent="0.25">
      <c r="A58" s="20">
        <v>53</v>
      </c>
      <c r="B58" s="148" t="s">
        <v>143</v>
      </c>
      <c r="C58" s="99" t="s">
        <v>49</v>
      </c>
      <c r="D58" s="160" t="s">
        <v>144</v>
      </c>
      <c r="E58" s="162">
        <v>44377</v>
      </c>
      <c r="F58" s="166">
        <v>1989</v>
      </c>
      <c r="G58" s="166">
        <v>5</v>
      </c>
      <c r="H58" s="166" t="s">
        <v>132</v>
      </c>
      <c r="I58" s="166">
        <v>0</v>
      </c>
      <c r="J58" s="166" t="s">
        <v>65</v>
      </c>
      <c r="K58" s="166">
        <v>0</v>
      </c>
      <c r="L58" s="166">
        <v>88.4</v>
      </c>
      <c r="M58" s="166">
        <v>7</v>
      </c>
      <c r="N58" s="166" t="s">
        <v>40</v>
      </c>
      <c r="O58" s="166">
        <v>4</v>
      </c>
      <c r="P58" s="166" t="s">
        <v>63</v>
      </c>
      <c r="Q58" s="166">
        <v>3</v>
      </c>
      <c r="R58" s="166" t="s">
        <v>28</v>
      </c>
      <c r="S58" s="166">
        <v>0</v>
      </c>
      <c r="T58" s="166">
        <v>192</v>
      </c>
      <c r="U58" s="166">
        <v>5</v>
      </c>
      <c r="V58" s="166" t="s">
        <v>61</v>
      </c>
      <c r="W58" s="166">
        <v>10</v>
      </c>
      <c r="X58" s="167">
        <v>5.0999999999999996</v>
      </c>
      <c r="Y58" s="167">
        <v>5</v>
      </c>
      <c r="Z58" s="167">
        <v>20.100000000000001</v>
      </c>
      <c r="AA58" s="167">
        <v>1</v>
      </c>
      <c r="AB58" s="167" t="s">
        <v>132</v>
      </c>
      <c r="AC58" s="167">
        <v>0</v>
      </c>
      <c r="AD58" s="166">
        <v>99.1</v>
      </c>
      <c r="AE58" s="166">
        <v>3</v>
      </c>
      <c r="AF58" s="167" t="s">
        <v>62</v>
      </c>
      <c r="AG58" s="167">
        <v>10</v>
      </c>
      <c r="AH58" s="167" t="s">
        <v>58</v>
      </c>
      <c r="AI58" s="166">
        <v>10</v>
      </c>
      <c r="AJ58" s="169">
        <f t="shared" si="22"/>
        <v>63</v>
      </c>
      <c r="AK58" s="164">
        <f t="shared" si="23"/>
        <v>3189894</v>
      </c>
      <c r="AL58" s="163">
        <v>3027209.41</v>
      </c>
      <c r="AM58" s="163">
        <v>162684.59</v>
      </c>
      <c r="AN58" s="164">
        <f t="shared" si="24"/>
        <v>4362421.2</v>
      </c>
      <c r="AO58" s="163">
        <v>3485574.54</v>
      </c>
      <c r="AP58" s="163">
        <v>876846.66</v>
      </c>
      <c r="AQ58" s="107">
        <f t="shared" si="25"/>
        <v>7552315.2000000002</v>
      </c>
      <c r="AR58" s="107">
        <f t="shared" si="26"/>
        <v>6512783.9500000002</v>
      </c>
      <c r="AS58" s="108">
        <f t="shared" si="27"/>
        <v>1039531.25</v>
      </c>
      <c r="AT58" s="109">
        <v>44386.628472222219</v>
      </c>
      <c r="AU58" s="110">
        <f t="shared" si="16"/>
        <v>5.0999998746039843</v>
      </c>
      <c r="AV58" s="110">
        <f t="shared" si="21"/>
        <v>20.099999972492338</v>
      </c>
    </row>
    <row r="59" spans="1:48" s="16" customFormat="1" ht="55.5" customHeight="1" x14ac:dyDescent="0.25">
      <c r="A59" s="20">
        <v>54</v>
      </c>
      <c r="B59" s="147" t="s">
        <v>145</v>
      </c>
      <c r="C59" s="99" t="s">
        <v>49</v>
      </c>
      <c r="D59" s="99" t="s">
        <v>131</v>
      </c>
      <c r="E59" s="162">
        <v>44385</v>
      </c>
      <c r="F59" s="166">
        <v>1994</v>
      </c>
      <c r="G59" s="166">
        <v>5</v>
      </c>
      <c r="H59" s="166" t="s">
        <v>132</v>
      </c>
      <c r="I59" s="166">
        <v>0</v>
      </c>
      <c r="J59" s="166" t="s">
        <v>65</v>
      </c>
      <c r="K59" s="166">
        <v>0</v>
      </c>
      <c r="L59" s="167">
        <v>74.5</v>
      </c>
      <c r="M59" s="166">
        <v>6</v>
      </c>
      <c r="N59" s="166" t="s">
        <v>40</v>
      </c>
      <c r="O59" s="166">
        <v>9</v>
      </c>
      <c r="P59" s="166" t="s">
        <v>63</v>
      </c>
      <c r="Q59" s="166">
        <v>3</v>
      </c>
      <c r="R59" s="166" t="s">
        <v>28</v>
      </c>
      <c r="S59" s="166">
        <v>0</v>
      </c>
      <c r="T59" s="166">
        <v>396</v>
      </c>
      <c r="U59" s="166">
        <v>7</v>
      </c>
      <c r="V59" s="166" t="s">
        <v>61</v>
      </c>
      <c r="W59" s="166">
        <v>10</v>
      </c>
      <c r="X59" s="167">
        <v>2</v>
      </c>
      <c r="Y59" s="167">
        <v>0</v>
      </c>
      <c r="Z59" s="167">
        <v>20</v>
      </c>
      <c r="AA59" s="167">
        <v>0</v>
      </c>
      <c r="AB59" s="167" t="s">
        <v>132</v>
      </c>
      <c r="AC59" s="167">
        <v>0</v>
      </c>
      <c r="AD59" s="167">
        <v>98</v>
      </c>
      <c r="AE59" s="166">
        <v>3</v>
      </c>
      <c r="AF59" s="167" t="s">
        <v>62</v>
      </c>
      <c r="AG59" s="167">
        <v>10</v>
      </c>
      <c r="AH59" s="167" t="s">
        <v>58</v>
      </c>
      <c r="AI59" s="166">
        <v>10</v>
      </c>
      <c r="AJ59" s="169">
        <f t="shared" si="22"/>
        <v>63</v>
      </c>
      <c r="AK59" s="164">
        <f t="shared" si="23"/>
        <v>896233</v>
      </c>
      <c r="AL59" s="165">
        <v>878308.34</v>
      </c>
      <c r="AM59" s="165">
        <v>17924.66</v>
      </c>
      <c r="AN59" s="164">
        <f t="shared" si="24"/>
        <v>1200566</v>
      </c>
      <c r="AO59" s="165">
        <v>960452.8</v>
      </c>
      <c r="AP59" s="165">
        <v>240113.2</v>
      </c>
      <c r="AQ59" s="108">
        <f t="shared" si="25"/>
        <v>2096799</v>
      </c>
      <c r="AR59" s="107">
        <f t="shared" si="26"/>
        <v>1838761.1400000001</v>
      </c>
      <c r="AS59" s="108">
        <f t="shared" si="27"/>
        <v>258037.86000000002</v>
      </c>
      <c r="AT59" s="109">
        <v>44386.635416666664</v>
      </c>
      <c r="AU59" s="110">
        <f t="shared" si="16"/>
        <v>2</v>
      </c>
      <c r="AV59" s="110">
        <f t="shared" si="21"/>
        <v>20</v>
      </c>
    </row>
    <row r="60" spans="1:48" s="16" customFormat="1" ht="55.5" customHeight="1" x14ac:dyDescent="0.25">
      <c r="A60" s="20">
        <v>55</v>
      </c>
      <c r="B60" s="150" t="s">
        <v>167</v>
      </c>
      <c r="C60" s="115" t="s">
        <v>48</v>
      </c>
      <c r="D60" s="115" t="s">
        <v>32</v>
      </c>
      <c r="E60" s="115">
        <v>44374</v>
      </c>
      <c r="F60" s="115">
        <v>1980</v>
      </c>
      <c r="G60" s="115">
        <v>6</v>
      </c>
      <c r="H60" s="115" t="s">
        <v>31</v>
      </c>
      <c r="I60" s="115">
        <v>0</v>
      </c>
      <c r="J60" s="115" t="s">
        <v>65</v>
      </c>
      <c r="K60" s="115">
        <v>0</v>
      </c>
      <c r="L60" s="115">
        <v>81.17</v>
      </c>
      <c r="M60" s="115">
        <v>7</v>
      </c>
      <c r="N60" s="115" t="s">
        <v>161</v>
      </c>
      <c r="O60" s="115">
        <v>1</v>
      </c>
      <c r="P60" s="115" t="s">
        <v>63</v>
      </c>
      <c r="Q60" s="115">
        <v>3</v>
      </c>
      <c r="R60" s="115" t="s">
        <v>28</v>
      </c>
      <c r="S60" s="115">
        <v>0</v>
      </c>
      <c r="T60" s="115">
        <v>457</v>
      </c>
      <c r="U60" s="115">
        <v>7</v>
      </c>
      <c r="V60" s="115" t="s">
        <v>162</v>
      </c>
      <c r="W60" s="115">
        <v>10</v>
      </c>
      <c r="X60" s="115">
        <v>5.0999999999999996</v>
      </c>
      <c r="Y60" s="115">
        <v>5</v>
      </c>
      <c r="Z60" s="115">
        <v>20.5</v>
      </c>
      <c r="AA60" s="115">
        <v>1</v>
      </c>
      <c r="AB60" s="115" t="s">
        <v>64</v>
      </c>
      <c r="AC60" s="115">
        <v>0</v>
      </c>
      <c r="AD60" s="115">
        <v>98.7</v>
      </c>
      <c r="AE60" s="115">
        <v>3</v>
      </c>
      <c r="AF60" s="115" t="s">
        <v>62</v>
      </c>
      <c r="AG60" s="115">
        <v>10</v>
      </c>
      <c r="AH60" s="120" t="s">
        <v>58</v>
      </c>
      <c r="AI60" s="115">
        <v>10</v>
      </c>
      <c r="AJ60" s="122">
        <f t="shared" si="22"/>
        <v>63</v>
      </c>
      <c r="AK60" s="123">
        <f t="shared" si="23"/>
        <v>4607500.8</v>
      </c>
      <c r="AL60" s="141">
        <v>4372518.26</v>
      </c>
      <c r="AM60" s="141">
        <v>234982.54</v>
      </c>
      <c r="AN60" s="123">
        <f t="shared" si="24"/>
        <v>4792123.2</v>
      </c>
      <c r="AO60" s="127">
        <v>3809737.94</v>
      </c>
      <c r="AP60" s="127">
        <v>982385.26</v>
      </c>
      <c r="AQ60" s="124">
        <f t="shared" si="25"/>
        <v>9399624</v>
      </c>
      <c r="AR60" s="123">
        <f t="shared" si="26"/>
        <v>8182256.1999999993</v>
      </c>
      <c r="AS60" s="124">
        <f t="shared" si="27"/>
        <v>1217367.8</v>
      </c>
      <c r="AT60" s="125">
        <v>44386.645833333336</v>
      </c>
      <c r="AU60" s="126">
        <v>0</v>
      </c>
      <c r="AV60" s="126">
        <f t="shared" si="21"/>
        <v>20.500000083470308</v>
      </c>
    </row>
    <row r="61" spans="1:48" s="16" customFormat="1" ht="55.5" customHeight="1" x14ac:dyDescent="0.25">
      <c r="A61" s="20">
        <v>56</v>
      </c>
      <c r="B61" s="147" t="s">
        <v>146</v>
      </c>
      <c r="C61" s="99" t="s">
        <v>49</v>
      </c>
      <c r="D61" s="99" t="s">
        <v>147</v>
      </c>
      <c r="E61" s="162">
        <v>44383</v>
      </c>
      <c r="F61" s="166">
        <v>1990</v>
      </c>
      <c r="G61" s="166">
        <v>5</v>
      </c>
      <c r="H61" s="166" t="s">
        <v>132</v>
      </c>
      <c r="I61" s="166">
        <v>0</v>
      </c>
      <c r="J61" s="166" t="s">
        <v>65</v>
      </c>
      <c r="K61" s="166">
        <v>0</v>
      </c>
      <c r="L61" s="167">
        <v>79.73</v>
      </c>
      <c r="M61" s="166">
        <v>6</v>
      </c>
      <c r="N61" s="166" t="s">
        <v>40</v>
      </c>
      <c r="O61" s="166">
        <v>1</v>
      </c>
      <c r="P61" s="166" t="s">
        <v>63</v>
      </c>
      <c r="Q61" s="166">
        <v>3</v>
      </c>
      <c r="R61" s="166" t="s">
        <v>28</v>
      </c>
      <c r="S61" s="166">
        <v>0</v>
      </c>
      <c r="T61" s="166">
        <v>318</v>
      </c>
      <c r="U61" s="166">
        <v>7</v>
      </c>
      <c r="V61" s="166" t="s">
        <v>61</v>
      </c>
      <c r="W61" s="166">
        <v>10</v>
      </c>
      <c r="X61" s="167">
        <v>5.5</v>
      </c>
      <c r="Y61" s="167">
        <v>5</v>
      </c>
      <c r="Z61" s="167">
        <v>30.5</v>
      </c>
      <c r="AA61" s="167">
        <v>3</v>
      </c>
      <c r="AB61" s="167" t="s">
        <v>132</v>
      </c>
      <c r="AC61" s="167">
        <v>0</v>
      </c>
      <c r="AD61" s="167">
        <v>98.3</v>
      </c>
      <c r="AE61" s="166">
        <v>3</v>
      </c>
      <c r="AF61" s="167" t="s">
        <v>62</v>
      </c>
      <c r="AG61" s="168">
        <v>10</v>
      </c>
      <c r="AH61" s="167" t="s">
        <v>58</v>
      </c>
      <c r="AI61" s="166">
        <v>10</v>
      </c>
      <c r="AJ61" s="169">
        <f t="shared" si="22"/>
        <v>63</v>
      </c>
      <c r="AK61" s="164">
        <f t="shared" si="23"/>
        <v>6379070.4000000004</v>
      </c>
      <c r="AL61" s="165">
        <v>6028221.5300000003</v>
      </c>
      <c r="AM61" s="165">
        <v>350848.87</v>
      </c>
      <c r="AN61" s="164">
        <f t="shared" si="24"/>
        <v>7057605.5999999996</v>
      </c>
      <c r="AO61" s="165">
        <v>4905035.8899999997</v>
      </c>
      <c r="AP61" s="165">
        <v>2152569.71</v>
      </c>
      <c r="AQ61" s="108">
        <f t="shared" si="25"/>
        <v>13436676</v>
      </c>
      <c r="AR61" s="107">
        <f t="shared" si="26"/>
        <v>10933257.42</v>
      </c>
      <c r="AS61" s="108">
        <f t="shared" si="27"/>
        <v>2503418.58</v>
      </c>
      <c r="AT61" s="109">
        <v>44386.645833333336</v>
      </c>
      <c r="AU61" s="110">
        <f t="shared" ref="AU61:AU87" si="28">AM61/AK61*100</f>
        <v>5.4999999686474688</v>
      </c>
      <c r="AV61" s="110">
        <f t="shared" si="21"/>
        <v>30.500000028338224</v>
      </c>
    </row>
    <row r="62" spans="1:48" s="16" customFormat="1" ht="55.5" customHeight="1" x14ac:dyDescent="0.25">
      <c r="A62" s="20">
        <v>57</v>
      </c>
      <c r="B62" s="147" t="s">
        <v>148</v>
      </c>
      <c r="C62" s="99" t="s">
        <v>49</v>
      </c>
      <c r="D62" s="99" t="s">
        <v>25</v>
      </c>
      <c r="E62" s="162">
        <v>44370</v>
      </c>
      <c r="F62" s="166">
        <v>1987</v>
      </c>
      <c r="G62" s="166">
        <v>5</v>
      </c>
      <c r="H62" s="166" t="s">
        <v>132</v>
      </c>
      <c r="I62" s="166">
        <v>0</v>
      </c>
      <c r="J62" s="166" t="s">
        <v>65</v>
      </c>
      <c r="K62" s="166">
        <v>0</v>
      </c>
      <c r="L62" s="167">
        <v>71.63</v>
      </c>
      <c r="M62" s="166">
        <v>6</v>
      </c>
      <c r="N62" s="166" t="s">
        <v>40</v>
      </c>
      <c r="O62" s="166">
        <v>9</v>
      </c>
      <c r="P62" s="166" t="s">
        <v>63</v>
      </c>
      <c r="Q62" s="166">
        <v>3</v>
      </c>
      <c r="R62" s="166" t="s">
        <v>28</v>
      </c>
      <c r="S62" s="166">
        <v>0</v>
      </c>
      <c r="T62" s="166">
        <v>71</v>
      </c>
      <c r="U62" s="166">
        <v>3</v>
      </c>
      <c r="V62" s="166" t="s">
        <v>61</v>
      </c>
      <c r="W62" s="166">
        <v>10</v>
      </c>
      <c r="X62" s="167">
        <v>3.5</v>
      </c>
      <c r="Y62" s="167">
        <v>3</v>
      </c>
      <c r="Z62" s="167">
        <v>20.5</v>
      </c>
      <c r="AA62" s="167">
        <v>1</v>
      </c>
      <c r="AB62" s="167" t="s">
        <v>132</v>
      </c>
      <c r="AC62" s="167">
        <v>0</v>
      </c>
      <c r="AD62" s="167">
        <v>108.9</v>
      </c>
      <c r="AE62" s="166">
        <v>3</v>
      </c>
      <c r="AF62" s="167" t="s">
        <v>62</v>
      </c>
      <c r="AG62" s="168">
        <v>10</v>
      </c>
      <c r="AH62" s="167" t="s">
        <v>58</v>
      </c>
      <c r="AI62" s="166">
        <v>10</v>
      </c>
      <c r="AJ62" s="169">
        <f t="shared" si="22"/>
        <v>63</v>
      </c>
      <c r="AK62" s="164">
        <f t="shared" si="23"/>
        <v>321819.59999999998</v>
      </c>
      <c r="AL62" s="165">
        <v>310555.90999999997</v>
      </c>
      <c r="AM62" s="165">
        <v>11263.69</v>
      </c>
      <c r="AN62" s="164">
        <f t="shared" si="24"/>
        <v>1631606.4000000001</v>
      </c>
      <c r="AO62" s="165">
        <v>1297127.0900000001</v>
      </c>
      <c r="AP62" s="165">
        <v>334479.31</v>
      </c>
      <c r="AQ62" s="108">
        <f t="shared" si="25"/>
        <v>1953426</v>
      </c>
      <c r="AR62" s="107">
        <f t="shared" si="26"/>
        <v>1607683</v>
      </c>
      <c r="AS62" s="108">
        <f t="shared" si="27"/>
        <v>345743</v>
      </c>
      <c r="AT62" s="109">
        <v>44386.647222222222</v>
      </c>
      <c r="AU62" s="110">
        <f t="shared" si="28"/>
        <v>3.5000012429323761</v>
      </c>
      <c r="AV62" s="110">
        <f t="shared" si="21"/>
        <v>20.499999877421416</v>
      </c>
    </row>
    <row r="63" spans="1:48" s="16" customFormat="1" ht="55.5" customHeight="1" x14ac:dyDescent="0.25">
      <c r="A63" s="20">
        <v>58</v>
      </c>
      <c r="B63" s="91" t="s">
        <v>110</v>
      </c>
      <c r="C63" s="51" t="s">
        <v>30</v>
      </c>
      <c r="D63" s="51" t="s">
        <v>33</v>
      </c>
      <c r="E63" s="50">
        <v>44385</v>
      </c>
      <c r="F63" s="51">
        <v>1979</v>
      </c>
      <c r="G63" s="51">
        <v>6</v>
      </c>
      <c r="H63" s="51" t="s">
        <v>31</v>
      </c>
      <c r="I63" s="51">
        <v>0</v>
      </c>
      <c r="J63" s="51" t="s">
        <v>68</v>
      </c>
      <c r="K63" s="51">
        <v>5</v>
      </c>
      <c r="L63" s="52">
        <v>70.8</v>
      </c>
      <c r="M63" s="51">
        <v>6</v>
      </c>
      <c r="N63" s="51" t="s">
        <v>111</v>
      </c>
      <c r="O63" s="51">
        <v>3</v>
      </c>
      <c r="P63" s="51" t="s">
        <v>63</v>
      </c>
      <c r="Q63" s="51">
        <v>3</v>
      </c>
      <c r="R63" s="51" t="s">
        <v>28</v>
      </c>
      <c r="S63" s="51">
        <v>0</v>
      </c>
      <c r="T63" s="51">
        <v>283</v>
      </c>
      <c r="U63" s="51">
        <v>7</v>
      </c>
      <c r="V63" s="49" t="s">
        <v>112</v>
      </c>
      <c r="W63" s="51">
        <v>10</v>
      </c>
      <c r="X63" s="52">
        <v>2.1</v>
      </c>
      <c r="Y63" s="52">
        <v>0</v>
      </c>
      <c r="Z63" s="52">
        <v>20.100000000000001</v>
      </c>
      <c r="AA63" s="52">
        <v>1</v>
      </c>
      <c r="AB63" s="52" t="s">
        <v>31</v>
      </c>
      <c r="AC63" s="52">
        <v>0</v>
      </c>
      <c r="AD63" s="52">
        <v>99.8</v>
      </c>
      <c r="AE63" s="51">
        <v>2</v>
      </c>
      <c r="AF63" s="53" t="s">
        <v>62</v>
      </c>
      <c r="AG63" s="62">
        <v>10</v>
      </c>
      <c r="AH63" s="53" t="s">
        <v>115</v>
      </c>
      <c r="AI63" s="49">
        <v>10</v>
      </c>
      <c r="AJ63" s="56">
        <f t="shared" si="22"/>
        <v>63</v>
      </c>
      <c r="AK63" s="57">
        <f t="shared" si="23"/>
        <v>1256899.2</v>
      </c>
      <c r="AL63" s="58">
        <v>1230504.32</v>
      </c>
      <c r="AM63" s="58">
        <v>26394.880000000001</v>
      </c>
      <c r="AN63" s="57">
        <f t="shared" si="24"/>
        <v>1044081.6</v>
      </c>
      <c r="AO63" s="58">
        <v>834221.2</v>
      </c>
      <c r="AP63" s="58">
        <v>209860.4</v>
      </c>
      <c r="AQ63" s="58">
        <f t="shared" si="25"/>
        <v>2300980.7999999998</v>
      </c>
      <c r="AR63" s="57">
        <f t="shared" si="26"/>
        <v>2064725.52</v>
      </c>
      <c r="AS63" s="58">
        <f t="shared" si="27"/>
        <v>236255.28</v>
      </c>
      <c r="AT63" s="131">
        <v>44389.625</v>
      </c>
      <c r="AU63" s="59">
        <f t="shared" si="28"/>
        <v>2.0999997454052002</v>
      </c>
      <c r="AV63" s="59">
        <f t="shared" si="21"/>
        <v>20.099999846755274</v>
      </c>
    </row>
    <row r="64" spans="1:48" s="16" customFormat="1" ht="55.5" customHeight="1" x14ac:dyDescent="0.25">
      <c r="A64" s="20">
        <v>59</v>
      </c>
      <c r="B64" s="91" t="s">
        <v>113</v>
      </c>
      <c r="C64" s="51" t="s">
        <v>30</v>
      </c>
      <c r="D64" s="51" t="s">
        <v>33</v>
      </c>
      <c r="E64" s="50">
        <v>44385</v>
      </c>
      <c r="F64" s="51">
        <v>1978</v>
      </c>
      <c r="G64" s="51">
        <v>6</v>
      </c>
      <c r="H64" s="51" t="s">
        <v>31</v>
      </c>
      <c r="I64" s="51">
        <v>0</v>
      </c>
      <c r="J64" s="51" t="s">
        <v>68</v>
      </c>
      <c r="K64" s="51">
        <v>5</v>
      </c>
      <c r="L64" s="52">
        <v>70.400000000000006</v>
      </c>
      <c r="M64" s="51">
        <v>6</v>
      </c>
      <c r="N64" s="49" t="s">
        <v>111</v>
      </c>
      <c r="O64" s="51">
        <v>3</v>
      </c>
      <c r="P64" s="51" t="s">
        <v>63</v>
      </c>
      <c r="Q64" s="51">
        <v>3</v>
      </c>
      <c r="R64" s="51" t="s">
        <v>28</v>
      </c>
      <c r="S64" s="51">
        <v>0</v>
      </c>
      <c r="T64" s="51">
        <v>285</v>
      </c>
      <c r="U64" s="51">
        <v>7</v>
      </c>
      <c r="V64" s="49" t="s">
        <v>112</v>
      </c>
      <c r="W64" s="51">
        <v>10</v>
      </c>
      <c r="X64" s="52">
        <v>2.1</v>
      </c>
      <c r="Y64" s="52">
        <v>0</v>
      </c>
      <c r="Z64" s="52">
        <v>20.100000000000001</v>
      </c>
      <c r="AA64" s="52">
        <v>1</v>
      </c>
      <c r="AB64" s="52" t="s">
        <v>31</v>
      </c>
      <c r="AC64" s="52">
        <v>0</v>
      </c>
      <c r="AD64" s="52">
        <v>99.8</v>
      </c>
      <c r="AE64" s="51">
        <v>2</v>
      </c>
      <c r="AF64" s="53" t="s">
        <v>62</v>
      </c>
      <c r="AG64" s="62">
        <v>10</v>
      </c>
      <c r="AH64" s="53" t="s">
        <v>115</v>
      </c>
      <c r="AI64" s="49">
        <v>10</v>
      </c>
      <c r="AJ64" s="56">
        <f t="shared" si="22"/>
        <v>63</v>
      </c>
      <c r="AK64" s="57">
        <f t="shared" si="23"/>
        <v>2100882</v>
      </c>
      <c r="AL64" s="58">
        <v>2056763.48</v>
      </c>
      <c r="AM64" s="58">
        <v>44118.52</v>
      </c>
      <c r="AN64" s="57">
        <f t="shared" si="24"/>
        <v>1353645.6</v>
      </c>
      <c r="AO64" s="58">
        <v>1081562.83</v>
      </c>
      <c r="AP64" s="58">
        <v>272082.77</v>
      </c>
      <c r="AQ64" s="58">
        <f t="shared" si="25"/>
        <v>3454527.6</v>
      </c>
      <c r="AR64" s="57">
        <f t="shared" si="26"/>
        <v>3138326.31</v>
      </c>
      <c r="AS64" s="58">
        <f t="shared" si="27"/>
        <v>316201.29000000004</v>
      </c>
      <c r="AT64" s="131">
        <v>44389.625</v>
      </c>
      <c r="AU64" s="59">
        <f t="shared" si="28"/>
        <v>2.099999904801888</v>
      </c>
      <c r="AV64" s="59">
        <f t="shared" si="21"/>
        <v>20.10000032504815</v>
      </c>
    </row>
    <row r="65" spans="1:48" s="16" customFormat="1" ht="55.5" customHeight="1" x14ac:dyDescent="0.25">
      <c r="A65" s="20">
        <v>60</v>
      </c>
      <c r="B65" s="146" t="s">
        <v>72</v>
      </c>
      <c r="C65" s="78" t="s">
        <v>1</v>
      </c>
      <c r="D65" s="78" t="s">
        <v>33</v>
      </c>
      <c r="E65" s="92">
        <v>44385</v>
      </c>
      <c r="F65" s="78">
        <v>1985</v>
      </c>
      <c r="G65" s="78">
        <v>6</v>
      </c>
      <c r="H65" s="78" t="s">
        <v>67</v>
      </c>
      <c r="I65" s="78">
        <v>0</v>
      </c>
      <c r="J65" s="78" t="s">
        <v>65</v>
      </c>
      <c r="K65" s="78">
        <v>0</v>
      </c>
      <c r="L65" s="78">
        <v>70.900000000000006</v>
      </c>
      <c r="M65" s="78">
        <v>6</v>
      </c>
      <c r="N65" s="75" t="s">
        <v>37</v>
      </c>
      <c r="O65" s="78">
        <v>9</v>
      </c>
      <c r="P65" s="75" t="s">
        <v>63</v>
      </c>
      <c r="Q65" s="78">
        <v>3</v>
      </c>
      <c r="R65" s="75" t="s">
        <v>28</v>
      </c>
      <c r="S65" s="78">
        <v>0</v>
      </c>
      <c r="T65" s="78">
        <v>294</v>
      </c>
      <c r="U65" s="78">
        <v>7</v>
      </c>
      <c r="V65" s="75" t="s">
        <v>61</v>
      </c>
      <c r="W65" s="75">
        <v>10</v>
      </c>
      <c r="X65" s="78">
        <v>2.1</v>
      </c>
      <c r="Y65" s="78">
        <v>0</v>
      </c>
      <c r="Z65" s="78">
        <v>20.100000000000001</v>
      </c>
      <c r="AA65" s="78">
        <v>1</v>
      </c>
      <c r="AB65" s="78" t="s">
        <v>26</v>
      </c>
      <c r="AC65" s="78">
        <v>0</v>
      </c>
      <c r="AD65" s="78">
        <v>95.4</v>
      </c>
      <c r="AE65" s="78">
        <v>1</v>
      </c>
      <c r="AF65" s="77" t="s">
        <v>62</v>
      </c>
      <c r="AG65" s="78">
        <v>10</v>
      </c>
      <c r="AH65" s="77" t="s">
        <v>58</v>
      </c>
      <c r="AI65" s="75">
        <v>10</v>
      </c>
      <c r="AJ65" s="94">
        <f t="shared" si="22"/>
        <v>63</v>
      </c>
      <c r="AK65" s="95">
        <f t="shared" si="23"/>
        <v>1623811.2</v>
      </c>
      <c r="AL65" s="139">
        <v>1589711.16</v>
      </c>
      <c r="AM65" s="139">
        <v>34100.04</v>
      </c>
      <c r="AN65" s="95">
        <f t="shared" si="24"/>
        <v>917534.4</v>
      </c>
      <c r="AO65" s="139">
        <v>733109.99</v>
      </c>
      <c r="AP65" s="139">
        <v>184424.41</v>
      </c>
      <c r="AQ65" s="96">
        <f t="shared" si="25"/>
        <v>2541345.6</v>
      </c>
      <c r="AR65" s="95">
        <f t="shared" si="26"/>
        <v>2322821.15</v>
      </c>
      <c r="AS65" s="96">
        <f t="shared" si="27"/>
        <v>218524.45</v>
      </c>
      <c r="AT65" s="97">
        <v>44390.489583333336</v>
      </c>
      <c r="AU65" s="98">
        <f t="shared" si="28"/>
        <v>2.1000002956008679</v>
      </c>
      <c r="AV65" s="98">
        <f t="shared" si="21"/>
        <v>20.099999520453945</v>
      </c>
    </row>
    <row r="66" spans="1:48" s="16" customFormat="1" ht="55.5" customHeight="1" x14ac:dyDescent="0.25">
      <c r="A66" s="20">
        <v>61</v>
      </c>
      <c r="B66" s="90" t="s">
        <v>182</v>
      </c>
      <c r="C66" s="65" t="s">
        <v>0</v>
      </c>
      <c r="D66" s="66" t="s">
        <v>29</v>
      </c>
      <c r="E66" s="70">
        <v>44385</v>
      </c>
      <c r="F66" s="65">
        <v>1967</v>
      </c>
      <c r="G66" s="65">
        <v>6</v>
      </c>
      <c r="H66" s="65" t="s">
        <v>31</v>
      </c>
      <c r="I66" s="65">
        <v>0</v>
      </c>
      <c r="J66" s="66" t="s">
        <v>68</v>
      </c>
      <c r="K66" s="65">
        <v>5</v>
      </c>
      <c r="L66" s="65">
        <v>71</v>
      </c>
      <c r="M66" s="65">
        <v>6</v>
      </c>
      <c r="N66" s="66" t="s">
        <v>37</v>
      </c>
      <c r="O66" s="65">
        <v>3</v>
      </c>
      <c r="P66" s="66" t="s">
        <v>63</v>
      </c>
      <c r="Q66" s="65">
        <v>3</v>
      </c>
      <c r="R66" s="65" t="s">
        <v>28</v>
      </c>
      <c r="S66" s="65">
        <v>0</v>
      </c>
      <c r="T66" s="65">
        <v>90</v>
      </c>
      <c r="U66" s="65">
        <v>3</v>
      </c>
      <c r="V66" s="66" t="s">
        <v>61</v>
      </c>
      <c r="W66" s="65">
        <v>10</v>
      </c>
      <c r="X66" s="68">
        <v>3.1</v>
      </c>
      <c r="Y66" s="65">
        <v>3</v>
      </c>
      <c r="Z66" s="68">
        <v>20.100000000000001</v>
      </c>
      <c r="AA66" s="65">
        <v>1</v>
      </c>
      <c r="AB66" s="65" t="s">
        <v>26</v>
      </c>
      <c r="AC66" s="65">
        <v>0</v>
      </c>
      <c r="AD66" s="65">
        <v>99.7</v>
      </c>
      <c r="AE66" s="65">
        <v>3</v>
      </c>
      <c r="AF66" s="68" t="s">
        <v>62</v>
      </c>
      <c r="AG66" s="65">
        <v>10</v>
      </c>
      <c r="AH66" s="68" t="s">
        <v>58</v>
      </c>
      <c r="AI66" s="65">
        <v>10</v>
      </c>
      <c r="AJ66" s="43">
        <f t="shared" si="22"/>
        <v>63</v>
      </c>
      <c r="AK66" s="71">
        <f t="shared" si="23"/>
        <v>241474.8</v>
      </c>
      <c r="AL66" s="72">
        <v>233989.08</v>
      </c>
      <c r="AM66" s="72">
        <v>7485.72</v>
      </c>
      <c r="AN66" s="71">
        <f t="shared" si="24"/>
        <v>1161516</v>
      </c>
      <c r="AO66" s="72">
        <v>928051.28</v>
      </c>
      <c r="AP66" s="72">
        <v>233464.72</v>
      </c>
      <c r="AQ66" s="72">
        <f t="shared" si="25"/>
        <v>1402990.8</v>
      </c>
      <c r="AR66" s="71">
        <f t="shared" si="26"/>
        <v>1162040.3600000001</v>
      </c>
      <c r="AS66" s="72">
        <f t="shared" si="27"/>
        <v>240950.44</v>
      </c>
      <c r="AT66" s="73">
        <v>44393.625</v>
      </c>
      <c r="AU66" s="74">
        <f t="shared" si="28"/>
        <v>3.1000004969462656</v>
      </c>
      <c r="AV66" s="74">
        <f t="shared" ref="AV66:AV85" si="29">AP66/AN66*100</f>
        <v>20.10000034437752</v>
      </c>
    </row>
    <row r="67" spans="1:48" s="16" customFormat="1" ht="55.5" customHeight="1" x14ac:dyDescent="0.25">
      <c r="A67" s="20">
        <v>62</v>
      </c>
      <c r="B67" s="89" t="s">
        <v>117</v>
      </c>
      <c r="C67" s="66" t="s">
        <v>87</v>
      </c>
      <c r="D67" s="66" t="s">
        <v>88</v>
      </c>
      <c r="E67" s="67">
        <v>44384</v>
      </c>
      <c r="F67" s="66">
        <v>2001</v>
      </c>
      <c r="G67" s="66">
        <v>3</v>
      </c>
      <c r="H67" s="66" t="s">
        <v>31</v>
      </c>
      <c r="I67" s="66">
        <v>0</v>
      </c>
      <c r="J67" s="66" t="s">
        <v>68</v>
      </c>
      <c r="K67" s="66">
        <v>5</v>
      </c>
      <c r="L67" s="68">
        <v>80.06</v>
      </c>
      <c r="M67" s="66">
        <v>7</v>
      </c>
      <c r="N67" s="66" t="s">
        <v>37</v>
      </c>
      <c r="O67" s="66">
        <v>9</v>
      </c>
      <c r="P67" s="66" t="s">
        <v>63</v>
      </c>
      <c r="Q67" s="66">
        <v>3</v>
      </c>
      <c r="R67" s="66" t="s">
        <v>28</v>
      </c>
      <c r="S67" s="66">
        <v>0</v>
      </c>
      <c r="T67" s="66">
        <v>19</v>
      </c>
      <c r="U67" s="66">
        <v>2</v>
      </c>
      <c r="V67" s="66" t="s">
        <v>61</v>
      </c>
      <c r="W67" s="66">
        <v>10</v>
      </c>
      <c r="X67" s="68">
        <v>2.5</v>
      </c>
      <c r="Y67" s="68">
        <v>0</v>
      </c>
      <c r="Z67" s="68">
        <v>23</v>
      </c>
      <c r="AA67" s="68">
        <v>1</v>
      </c>
      <c r="AB67" s="68" t="s">
        <v>26</v>
      </c>
      <c r="AC67" s="68">
        <v>0</v>
      </c>
      <c r="AD67" s="68">
        <v>98.9</v>
      </c>
      <c r="AE67" s="66">
        <v>3</v>
      </c>
      <c r="AF67" s="68" t="s">
        <v>62</v>
      </c>
      <c r="AG67" s="68">
        <v>10</v>
      </c>
      <c r="AH67" s="68" t="s">
        <v>58</v>
      </c>
      <c r="AI67" s="69">
        <v>10</v>
      </c>
      <c r="AJ67" s="43">
        <f t="shared" si="22"/>
        <v>63</v>
      </c>
      <c r="AK67" s="71">
        <f t="shared" si="23"/>
        <v>4739037.6000000006</v>
      </c>
      <c r="AL67" s="72">
        <v>4620561.66</v>
      </c>
      <c r="AM67" s="72">
        <v>118475.94</v>
      </c>
      <c r="AN67" s="71">
        <f t="shared" si="24"/>
        <v>1885227.6</v>
      </c>
      <c r="AO67" s="72">
        <v>1451625.25</v>
      </c>
      <c r="AP67" s="72">
        <v>433602.35</v>
      </c>
      <c r="AQ67" s="72">
        <f t="shared" si="25"/>
        <v>6624265.2000000011</v>
      </c>
      <c r="AR67" s="71">
        <f t="shared" si="26"/>
        <v>6072186.9100000001</v>
      </c>
      <c r="AS67" s="72">
        <f t="shared" si="27"/>
        <v>552078.29</v>
      </c>
      <c r="AT67" s="73">
        <v>44393.625</v>
      </c>
      <c r="AU67" s="74">
        <f t="shared" si="28"/>
        <v>2.5</v>
      </c>
      <c r="AV67" s="74">
        <f t="shared" si="29"/>
        <v>23.000000106087985</v>
      </c>
    </row>
    <row r="68" spans="1:48" s="16" customFormat="1" ht="55.5" customHeight="1" x14ac:dyDescent="0.25">
      <c r="A68" s="20">
        <v>63</v>
      </c>
      <c r="B68" s="149" t="s">
        <v>149</v>
      </c>
      <c r="C68" s="102" t="s">
        <v>49</v>
      </c>
      <c r="D68" s="102" t="s">
        <v>131</v>
      </c>
      <c r="E68" s="172">
        <v>44385</v>
      </c>
      <c r="F68" s="168">
        <v>1971</v>
      </c>
      <c r="G68" s="168">
        <v>6</v>
      </c>
      <c r="H68" s="168" t="s">
        <v>132</v>
      </c>
      <c r="I68" s="168">
        <v>0</v>
      </c>
      <c r="J68" s="168" t="s">
        <v>65</v>
      </c>
      <c r="K68" s="168">
        <v>0</v>
      </c>
      <c r="L68" s="168">
        <v>71.25</v>
      </c>
      <c r="M68" s="168">
        <v>6</v>
      </c>
      <c r="N68" s="166" t="s">
        <v>40</v>
      </c>
      <c r="O68" s="168">
        <v>7</v>
      </c>
      <c r="P68" s="166" t="s">
        <v>63</v>
      </c>
      <c r="Q68" s="168">
        <v>3</v>
      </c>
      <c r="R68" s="166" t="s">
        <v>28</v>
      </c>
      <c r="S68" s="168">
        <v>0</v>
      </c>
      <c r="T68" s="168">
        <v>670</v>
      </c>
      <c r="U68" s="168">
        <v>7</v>
      </c>
      <c r="V68" s="166" t="s">
        <v>61</v>
      </c>
      <c r="W68" s="168">
        <v>10</v>
      </c>
      <c r="X68" s="168">
        <v>2</v>
      </c>
      <c r="Y68" s="168">
        <v>0</v>
      </c>
      <c r="Z68" s="168">
        <v>20</v>
      </c>
      <c r="AA68" s="168">
        <v>0</v>
      </c>
      <c r="AB68" s="168" t="s">
        <v>132</v>
      </c>
      <c r="AC68" s="168">
        <v>0</v>
      </c>
      <c r="AD68" s="168">
        <v>97</v>
      </c>
      <c r="AE68" s="168">
        <v>3</v>
      </c>
      <c r="AF68" s="167" t="s">
        <v>62</v>
      </c>
      <c r="AG68" s="168">
        <v>10</v>
      </c>
      <c r="AH68" s="167" t="s">
        <v>58</v>
      </c>
      <c r="AI68" s="168">
        <v>10</v>
      </c>
      <c r="AJ68" s="169">
        <f t="shared" si="22"/>
        <v>62</v>
      </c>
      <c r="AK68" s="164">
        <f t="shared" si="23"/>
        <v>2320160.3499999996</v>
      </c>
      <c r="AL68" s="171">
        <v>2273757.2799999998</v>
      </c>
      <c r="AM68" s="171">
        <v>46403.07</v>
      </c>
      <c r="AN68" s="164">
        <f t="shared" si="24"/>
        <v>4915344</v>
      </c>
      <c r="AO68" s="170">
        <v>3932275.2</v>
      </c>
      <c r="AP68" s="171">
        <v>983068.8</v>
      </c>
      <c r="AQ68" s="108">
        <f t="shared" si="25"/>
        <v>7235504.3499999996</v>
      </c>
      <c r="AR68" s="107">
        <f t="shared" si="26"/>
        <v>6206032.4800000004</v>
      </c>
      <c r="AS68" s="108">
        <f t="shared" si="27"/>
        <v>1029471.87</v>
      </c>
      <c r="AT68" s="109">
        <v>44386.632638888892</v>
      </c>
      <c r="AU68" s="110">
        <f t="shared" si="28"/>
        <v>1.9999940952357025</v>
      </c>
      <c r="AV68" s="110">
        <f t="shared" si="29"/>
        <v>20</v>
      </c>
    </row>
    <row r="69" spans="1:48" s="16" customFormat="1" ht="55.5" customHeight="1" x14ac:dyDescent="0.25">
      <c r="A69" s="20">
        <v>64</v>
      </c>
      <c r="B69" s="149" t="s">
        <v>150</v>
      </c>
      <c r="C69" s="102" t="s">
        <v>49</v>
      </c>
      <c r="D69" s="102" t="s">
        <v>131</v>
      </c>
      <c r="E69" s="172">
        <v>44385</v>
      </c>
      <c r="F69" s="168">
        <v>1988</v>
      </c>
      <c r="G69" s="168">
        <v>5</v>
      </c>
      <c r="H69" s="168" t="s">
        <v>132</v>
      </c>
      <c r="I69" s="168">
        <v>0</v>
      </c>
      <c r="J69" s="168" t="s">
        <v>65</v>
      </c>
      <c r="K69" s="173">
        <v>0</v>
      </c>
      <c r="L69" s="168">
        <v>72.39</v>
      </c>
      <c r="M69" s="168">
        <v>6</v>
      </c>
      <c r="N69" s="166" t="s">
        <v>40</v>
      </c>
      <c r="O69" s="168">
        <v>10</v>
      </c>
      <c r="P69" s="166" t="s">
        <v>63</v>
      </c>
      <c r="Q69" s="168">
        <v>3</v>
      </c>
      <c r="R69" s="166" t="s">
        <v>28</v>
      </c>
      <c r="S69" s="168">
        <v>0</v>
      </c>
      <c r="T69" s="168">
        <v>152</v>
      </c>
      <c r="U69" s="168">
        <v>5</v>
      </c>
      <c r="V69" s="166" t="s">
        <v>61</v>
      </c>
      <c r="W69" s="166">
        <v>10</v>
      </c>
      <c r="X69" s="168">
        <v>2</v>
      </c>
      <c r="Y69" s="168">
        <v>0</v>
      </c>
      <c r="Z69" s="168">
        <v>20</v>
      </c>
      <c r="AA69" s="168">
        <v>0</v>
      </c>
      <c r="AB69" s="168" t="s">
        <v>132</v>
      </c>
      <c r="AC69" s="168">
        <v>0</v>
      </c>
      <c r="AD69" s="168">
        <v>98</v>
      </c>
      <c r="AE69" s="168">
        <v>3</v>
      </c>
      <c r="AF69" s="167" t="s">
        <v>62</v>
      </c>
      <c r="AG69" s="168">
        <v>10</v>
      </c>
      <c r="AH69" s="167" t="s">
        <v>58</v>
      </c>
      <c r="AI69" s="168">
        <v>10</v>
      </c>
      <c r="AJ69" s="169">
        <f t="shared" si="22"/>
        <v>62</v>
      </c>
      <c r="AK69" s="164">
        <f t="shared" si="23"/>
        <v>3080418</v>
      </c>
      <c r="AL69" s="171">
        <v>3018809.64</v>
      </c>
      <c r="AM69" s="171">
        <v>61608.36</v>
      </c>
      <c r="AN69" s="164">
        <f t="shared" si="24"/>
        <v>1079862</v>
      </c>
      <c r="AO69" s="171">
        <v>863889.6</v>
      </c>
      <c r="AP69" s="171">
        <v>215972.4</v>
      </c>
      <c r="AQ69" s="108">
        <f t="shared" si="25"/>
        <v>4160280</v>
      </c>
      <c r="AR69" s="107">
        <f t="shared" si="26"/>
        <v>3882699.24</v>
      </c>
      <c r="AS69" s="108">
        <f t="shared" si="27"/>
        <v>277580.76</v>
      </c>
      <c r="AT69" s="109">
        <v>44386.634722222225</v>
      </c>
      <c r="AU69" s="110">
        <f t="shared" si="28"/>
        <v>2</v>
      </c>
      <c r="AV69" s="110">
        <f t="shared" si="29"/>
        <v>20</v>
      </c>
    </row>
    <row r="70" spans="1:48" s="16" customFormat="1" ht="55.5" customHeight="1" x14ac:dyDescent="0.25">
      <c r="A70" s="20">
        <v>65</v>
      </c>
      <c r="B70" s="149" t="s">
        <v>151</v>
      </c>
      <c r="C70" s="102" t="s">
        <v>49</v>
      </c>
      <c r="D70" s="102" t="s">
        <v>131</v>
      </c>
      <c r="E70" s="172">
        <v>44386</v>
      </c>
      <c r="F70" s="168">
        <v>1964</v>
      </c>
      <c r="G70" s="168">
        <v>6</v>
      </c>
      <c r="H70" s="168" t="s">
        <v>132</v>
      </c>
      <c r="I70" s="168">
        <v>0</v>
      </c>
      <c r="J70" s="168" t="s">
        <v>65</v>
      </c>
      <c r="K70" s="168">
        <v>0</v>
      </c>
      <c r="L70" s="168">
        <v>70.819999999999993</v>
      </c>
      <c r="M70" s="168">
        <v>6</v>
      </c>
      <c r="N70" s="166" t="s">
        <v>40</v>
      </c>
      <c r="O70" s="168">
        <v>9</v>
      </c>
      <c r="P70" s="166" t="s">
        <v>63</v>
      </c>
      <c r="Q70" s="168">
        <v>3</v>
      </c>
      <c r="R70" s="166" t="s">
        <v>28</v>
      </c>
      <c r="S70" s="168">
        <v>0</v>
      </c>
      <c r="T70" s="168">
        <v>160</v>
      </c>
      <c r="U70" s="168">
        <v>5</v>
      </c>
      <c r="V70" s="166" t="s">
        <v>61</v>
      </c>
      <c r="W70" s="168">
        <v>10</v>
      </c>
      <c r="X70" s="168">
        <v>2</v>
      </c>
      <c r="Y70" s="168">
        <v>0</v>
      </c>
      <c r="Z70" s="168">
        <v>20</v>
      </c>
      <c r="AA70" s="168">
        <v>0</v>
      </c>
      <c r="AB70" s="168" t="s">
        <v>132</v>
      </c>
      <c r="AC70" s="168">
        <v>0</v>
      </c>
      <c r="AD70" s="168">
        <v>98</v>
      </c>
      <c r="AE70" s="168">
        <v>3</v>
      </c>
      <c r="AF70" s="167" t="s">
        <v>62</v>
      </c>
      <c r="AG70" s="168">
        <v>10</v>
      </c>
      <c r="AH70" s="167" t="s">
        <v>58</v>
      </c>
      <c r="AI70" s="168">
        <v>10</v>
      </c>
      <c r="AJ70" s="169">
        <f t="shared" si="22"/>
        <v>62</v>
      </c>
      <c r="AK70" s="164">
        <f t="shared" si="23"/>
        <v>2826315.6</v>
      </c>
      <c r="AL70" s="171">
        <v>2769789.29</v>
      </c>
      <c r="AM70" s="171">
        <v>56526.31</v>
      </c>
      <c r="AN70" s="164">
        <f t="shared" si="24"/>
        <v>3757179.6</v>
      </c>
      <c r="AO70" s="171">
        <v>3005743.68</v>
      </c>
      <c r="AP70" s="171">
        <v>751435.92</v>
      </c>
      <c r="AQ70" s="108">
        <f t="shared" si="25"/>
        <v>6583495.2000000002</v>
      </c>
      <c r="AR70" s="107">
        <f t="shared" si="26"/>
        <v>5775532.9700000007</v>
      </c>
      <c r="AS70" s="108">
        <f t="shared" si="27"/>
        <v>807962.23</v>
      </c>
      <c r="AT70" s="109">
        <v>44386.636111111111</v>
      </c>
      <c r="AU70" s="110">
        <f t="shared" si="28"/>
        <v>1.9999999292364943</v>
      </c>
      <c r="AV70" s="110">
        <f t="shared" si="29"/>
        <v>20</v>
      </c>
    </row>
    <row r="71" spans="1:48" s="16" customFormat="1" ht="55.5" customHeight="1" x14ac:dyDescent="0.25">
      <c r="A71" s="20">
        <v>66</v>
      </c>
      <c r="B71" s="148" t="s">
        <v>152</v>
      </c>
      <c r="C71" s="99" t="s">
        <v>49</v>
      </c>
      <c r="D71" s="104" t="s">
        <v>153</v>
      </c>
      <c r="E71" s="162">
        <v>44377</v>
      </c>
      <c r="F71" s="166">
        <v>1995</v>
      </c>
      <c r="G71" s="166">
        <v>5</v>
      </c>
      <c r="H71" s="166" t="s">
        <v>132</v>
      </c>
      <c r="I71" s="166">
        <v>0</v>
      </c>
      <c r="J71" s="166" t="s">
        <v>65</v>
      </c>
      <c r="K71" s="166">
        <v>0</v>
      </c>
      <c r="L71" s="166">
        <v>71.959999999999994</v>
      </c>
      <c r="M71" s="166">
        <v>6</v>
      </c>
      <c r="N71" s="166" t="s">
        <v>40</v>
      </c>
      <c r="O71" s="166">
        <v>4</v>
      </c>
      <c r="P71" s="166" t="s">
        <v>63</v>
      </c>
      <c r="Q71" s="166">
        <v>3</v>
      </c>
      <c r="R71" s="166" t="s">
        <v>28</v>
      </c>
      <c r="S71" s="166">
        <v>0</v>
      </c>
      <c r="T71" s="166">
        <v>269</v>
      </c>
      <c r="U71" s="166">
        <v>7</v>
      </c>
      <c r="V71" s="166" t="s">
        <v>61</v>
      </c>
      <c r="W71" s="166">
        <v>10</v>
      </c>
      <c r="X71" s="167">
        <v>4</v>
      </c>
      <c r="Y71" s="167">
        <v>3</v>
      </c>
      <c r="Z71" s="167">
        <v>25</v>
      </c>
      <c r="AA71" s="167">
        <v>1</v>
      </c>
      <c r="AB71" s="167" t="s">
        <v>132</v>
      </c>
      <c r="AC71" s="167">
        <v>0</v>
      </c>
      <c r="AD71" s="166">
        <v>98</v>
      </c>
      <c r="AE71" s="166">
        <v>3</v>
      </c>
      <c r="AF71" s="167" t="s">
        <v>62</v>
      </c>
      <c r="AG71" s="167">
        <v>10</v>
      </c>
      <c r="AH71" s="167" t="s">
        <v>58</v>
      </c>
      <c r="AI71" s="166">
        <v>10</v>
      </c>
      <c r="AJ71" s="169">
        <f t="shared" ref="AJ71:AJ102" si="30">G71+I71+K71+M71+O71+Q71+S71+U71+W71+Y71+AA71+AC71+AE71+AG71+AI71</f>
        <v>62</v>
      </c>
      <c r="AK71" s="164">
        <f t="shared" ref="AK71:AK102" si="31">AL71+AM71</f>
        <v>4538628</v>
      </c>
      <c r="AL71" s="163">
        <v>4357082.88</v>
      </c>
      <c r="AM71" s="163">
        <v>181545.12</v>
      </c>
      <c r="AN71" s="164">
        <f t="shared" ref="AN71:AN102" si="32">AO71+AP71</f>
        <v>1333479.6000000001</v>
      </c>
      <c r="AO71" s="163">
        <v>1000109.7</v>
      </c>
      <c r="AP71" s="163">
        <v>333369.90000000002</v>
      </c>
      <c r="AQ71" s="107">
        <f t="shared" si="25"/>
        <v>5872107.5999999996</v>
      </c>
      <c r="AR71" s="107">
        <f t="shared" si="26"/>
        <v>5357192.58</v>
      </c>
      <c r="AS71" s="108">
        <f t="shared" si="27"/>
        <v>514915.02</v>
      </c>
      <c r="AT71" s="109">
        <v>44386.642361111109</v>
      </c>
      <c r="AU71" s="110">
        <f t="shared" si="28"/>
        <v>4</v>
      </c>
      <c r="AV71" s="110">
        <f t="shared" si="29"/>
        <v>25</v>
      </c>
    </row>
    <row r="72" spans="1:48" s="16" customFormat="1" ht="55.5" customHeight="1" x14ac:dyDescent="0.25">
      <c r="A72" s="20">
        <v>67</v>
      </c>
      <c r="B72" s="148" t="s">
        <v>154</v>
      </c>
      <c r="C72" s="99" t="s">
        <v>49</v>
      </c>
      <c r="D72" s="160" t="s">
        <v>25</v>
      </c>
      <c r="E72" s="100">
        <v>44377</v>
      </c>
      <c r="F72" s="99">
        <v>1989</v>
      </c>
      <c r="G72" s="99">
        <v>5</v>
      </c>
      <c r="H72" s="99" t="s">
        <v>132</v>
      </c>
      <c r="I72" s="99">
        <v>0</v>
      </c>
      <c r="J72" s="99" t="s">
        <v>65</v>
      </c>
      <c r="K72" s="99">
        <v>0</v>
      </c>
      <c r="L72" s="99">
        <v>68.7</v>
      </c>
      <c r="M72" s="99">
        <v>5</v>
      </c>
      <c r="N72" s="99" t="s">
        <v>40</v>
      </c>
      <c r="O72" s="99">
        <v>5</v>
      </c>
      <c r="P72" s="99" t="s">
        <v>63</v>
      </c>
      <c r="Q72" s="99">
        <v>3</v>
      </c>
      <c r="R72" s="99" t="s">
        <v>28</v>
      </c>
      <c r="S72" s="99">
        <v>0</v>
      </c>
      <c r="T72" s="99">
        <v>435</v>
      </c>
      <c r="U72" s="99">
        <v>7</v>
      </c>
      <c r="V72" s="99" t="s">
        <v>61</v>
      </c>
      <c r="W72" s="99">
        <v>10</v>
      </c>
      <c r="X72" s="99">
        <v>3.5</v>
      </c>
      <c r="Y72" s="99">
        <v>3</v>
      </c>
      <c r="Z72" s="99">
        <v>20.5</v>
      </c>
      <c r="AA72" s="99">
        <v>1</v>
      </c>
      <c r="AB72" s="101" t="s">
        <v>132</v>
      </c>
      <c r="AC72" s="101">
        <v>0</v>
      </c>
      <c r="AD72" s="99">
        <v>100.8</v>
      </c>
      <c r="AE72" s="99">
        <v>3</v>
      </c>
      <c r="AF72" s="101" t="s">
        <v>62</v>
      </c>
      <c r="AG72" s="101">
        <v>10</v>
      </c>
      <c r="AH72" s="101" t="s">
        <v>58</v>
      </c>
      <c r="AI72" s="99">
        <v>10</v>
      </c>
      <c r="AJ72" s="106">
        <f t="shared" si="30"/>
        <v>62</v>
      </c>
      <c r="AK72" s="107">
        <f t="shared" si="31"/>
        <v>1884248.4</v>
      </c>
      <c r="AL72" s="140">
        <v>1818299.71</v>
      </c>
      <c r="AM72" s="140">
        <v>65948.69</v>
      </c>
      <c r="AN72" s="107">
        <f t="shared" si="32"/>
        <v>6162225.5999999996</v>
      </c>
      <c r="AO72" s="140">
        <v>4898969.3499999996</v>
      </c>
      <c r="AP72" s="140">
        <v>1263256.25</v>
      </c>
      <c r="AQ72" s="107">
        <f t="shared" si="25"/>
        <v>8046474</v>
      </c>
      <c r="AR72" s="107">
        <f t="shared" si="26"/>
        <v>6717269.0599999996</v>
      </c>
      <c r="AS72" s="108">
        <f t="shared" si="27"/>
        <v>1329204.94</v>
      </c>
      <c r="AT72" s="109">
        <v>44386.649305555555</v>
      </c>
      <c r="AU72" s="110">
        <f t="shared" si="28"/>
        <v>3.4999997877137643</v>
      </c>
      <c r="AV72" s="110">
        <f t="shared" si="29"/>
        <v>20.500000032455805</v>
      </c>
    </row>
    <row r="73" spans="1:48" s="16" customFormat="1" ht="55.5" customHeight="1" x14ac:dyDescent="0.25">
      <c r="A73" s="20">
        <v>68</v>
      </c>
      <c r="B73" s="148" t="s">
        <v>155</v>
      </c>
      <c r="C73" s="99" t="s">
        <v>49</v>
      </c>
      <c r="D73" s="160" t="s">
        <v>156</v>
      </c>
      <c r="E73" s="100">
        <v>44368</v>
      </c>
      <c r="F73" s="99">
        <v>1996</v>
      </c>
      <c r="G73" s="99">
        <v>3</v>
      </c>
      <c r="H73" s="99" t="s">
        <v>132</v>
      </c>
      <c r="I73" s="99">
        <v>0</v>
      </c>
      <c r="J73" s="99" t="s">
        <v>65</v>
      </c>
      <c r="K73" s="99">
        <v>0</v>
      </c>
      <c r="L73" s="99">
        <v>67.959999999999994</v>
      </c>
      <c r="M73" s="99">
        <v>5</v>
      </c>
      <c r="N73" s="99" t="s">
        <v>40</v>
      </c>
      <c r="O73" s="99">
        <v>10</v>
      </c>
      <c r="P73" s="99" t="s">
        <v>26</v>
      </c>
      <c r="Q73" s="99">
        <v>0</v>
      </c>
      <c r="R73" s="99" t="s">
        <v>27</v>
      </c>
      <c r="S73" s="99">
        <v>3</v>
      </c>
      <c r="T73" s="99">
        <v>230</v>
      </c>
      <c r="U73" s="99">
        <v>7</v>
      </c>
      <c r="V73" s="99" t="s">
        <v>61</v>
      </c>
      <c r="W73" s="99">
        <v>10</v>
      </c>
      <c r="X73" s="99">
        <v>5</v>
      </c>
      <c r="Y73" s="99">
        <v>3</v>
      </c>
      <c r="Z73" s="99" t="s">
        <v>132</v>
      </c>
      <c r="AA73" s="99">
        <v>0</v>
      </c>
      <c r="AB73" s="101" t="s">
        <v>132</v>
      </c>
      <c r="AC73" s="101">
        <v>0</v>
      </c>
      <c r="AD73" s="99">
        <v>92</v>
      </c>
      <c r="AE73" s="99">
        <v>0</v>
      </c>
      <c r="AF73" s="101" t="s">
        <v>62</v>
      </c>
      <c r="AG73" s="101">
        <v>10</v>
      </c>
      <c r="AH73" s="101" t="s">
        <v>58</v>
      </c>
      <c r="AI73" s="99">
        <v>10</v>
      </c>
      <c r="AJ73" s="106">
        <f t="shared" si="30"/>
        <v>61</v>
      </c>
      <c r="AK73" s="107">
        <f t="shared" si="31"/>
        <v>2384139.6</v>
      </c>
      <c r="AL73" s="140">
        <v>2264932.62</v>
      </c>
      <c r="AM73" s="140">
        <v>119206.98</v>
      </c>
      <c r="AN73" s="107">
        <f t="shared" si="32"/>
        <v>0</v>
      </c>
      <c r="AO73" s="140">
        <v>0</v>
      </c>
      <c r="AP73" s="140">
        <v>0</v>
      </c>
      <c r="AQ73" s="107">
        <f t="shared" si="25"/>
        <v>2384139.6</v>
      </c>
      <c r="AR73" s="107">
        <f t="shared" si="26"/>
        <v>2264932.62</v>
      </c>
      <c r="AS73" s="108">
        <f t="shared" si="27"/>
        <v>119206.98</v>
      </c>
      <c r="AT73" s="109">
        <v>44383.649305555555</v>
      </c>
      <c r="AU73" s="110">
        <f t="shared" si="28"/>
        <v>5</v>
      </c>
      <c r="AV73" s="110" t="e">
        <f t="shared" si="29"/>
        <v>#DIV/0!</v>
      </c>
    </row>
    <row r="74" spans="1:48" s="16" customFormat="1" ht="55.5" customHeight="1" x14ac:dyDescent="0.25">
      <c r="A74" s="20">
        <v>69</v>
      </c>
      <c r="B74" s="145" t="s">
        <v>76</v>
      </c>
      <c r="C74" s="34" t="s">
        <v>2</v>
      </c>
      <c r="D74" s="19" t="s">
        <v>25</v>
      </c>
      <c r="E74" s="35">
        <v>44346</v>
      </c>
      <c r="F74" s="34">
        <v>1974</v>
      </c>
      <c r="G74" s="34">
        <v>6</v>
      </c>
      <c r="H74" s="34" t="s">
        <v>31</v>
      </c>
      <c r="I74" s="34">
        <v>0</v>
      </c>
      <c r="J74" s="34" t="s">
        <v>65</v>
      </c>
      <c r="K74" s="34">
        <v>0</v>
      </c>
      <c r="L74" s="36">
        <v>69.13</v>
      </c>
      <c r="M74" s="34">
        <v>5</v>
      </c>
      <c r="N74" s="34" t="s">
        <v>92</v>
      </c>
      <c r="O74" s="34">
        <v>8</v>
      </c>
      <c r="P74" s="34" t="s">
        <v>63</v>
      </c>
      <c r="Q74" s="34">
        <v>3</v>
      </c>
      <c r="R74" s="34" t="s">
        <v>28</v>
      </c>
      <c r="S74" s="34">
        <v>0</v>
      </c>
      <c r="T74" s="34">
        <v>99</v>
      </c>
      <c r="U74" s="34">
        <v>3</v>
      </c>
      <c r="V74" s="34" t="s">
        <v>61</v>
      </c>
      <c r="W74" s="34">
        <v>10</v>
      </c>
      <c r="X74" s="36">
        <v>3.5</v>
      </c>
      <c r="Y74" s="36">
        <v>3</v>
      </c>
      <c r="Z74" s="36">
        <v>0</v>
      </c>
      <c r="AA74" s="36">
        <v>0</v>
      </c>
      <c r="AB74" s="36" t="s">
        <v>31</v>
      </c>
      <c r="AC74" s="36">
        <v>0</v>
      </c>
      <c r="AD74" s="36">
        <v>98.2</v>
      </c>
      <c r="AE74" s="34">
        <v>3</v>
      </c>
      <c r="AF74" s="36" t="s">
        <v>62</v>
      </c>
      <c r="AG74" s="36">
        <v>10</v>
      </c>
      <c r="AH74" s="61" t="s">
        <v>58</v>
      </c>
      <c r="AI74" s="34">
        <v>10</v>
      </c>
      <c r="AJ74" s="40">
        <f t="shared" si="30"/>
        <v>61</v>
      </c>
      <c r="AK74" s="37">
        <f t="shared" si="31"/>
        <v>2415045.5959999999</v>
      </c>
      <c r="AL74" s="45">
        <v>2330519</v>
      </c>
      <c r="AM74" s="45">
        <v>84526.596000000005</v>
      </c>
      <c r="AN74" s="37">
        <f t="shared" si="32"/>
        <v>0</v>
      </c>
      <c r="AO74" s="45">
        <v>0</v>
      </c>
      <c r="AP74" s="45">
        <v>0</v>
      </c>
      <c r="AQ74" s="37">
        <f t="shared" si="25"/>
        <v>2415045.5959999999</v>
      </c>
      <c r="AR74" s="37">
        <f t="shared" si="26"/>
        <v>2330519</v>
      </c>
      <c r="AS74" s="38">
        <f t="shared" si="27"/>
        <v>84526.596000000005</v>
      </c>
      <c r="AT74" s="39">
        <v>44386.583333333336</v>
      </c>
      <c r="AU74" s="15">
        <f t="shared" si="28"/>
        <v>3.5000000057969922</v>
      </c>
      <c r="AV74" s="15" t="e">
        <f t="shared" si="29"/>
        <v>#DIV/0!</v>
      </c>
    </row>
    <row r="75" spans="1:48" s="16" customFormat="1" ht="55.5" customHeight="1" x14ac:dyDescent="0.25">
      <c r="A75" s="20">
        <v>70</v>
      </c>
      <c r="B75" s="148" t="s">
        <v>157</v>
      </c>
      <c r="C75" s="99" t="s">
        <v>49</v>
      </c>
      <c r="D75" s="160" t="s">
        <v>153</v>
      </c>
      <c r="E75" s="100">
        <v>44120</v>
      </c>
      <c r="F75" s="99">
        <v>2009</v>
      </c>
      <c r="G75" s="99">
        <v>1</v>
      </c>
      <c r="H75" s="99" t="s">
        <v>132</v>
      </c>
      <c r="I75" s="99">
        <v>0</v>
      </c>
      <c r="J75" s="99" t="s">
        <v>65</v>
      </c>
      <c r="K75" s="99">
        <v>0</v>
      </c>
      <c r="L75" s="99">
        <v>70.81</v>
      </c>
      <c r="M75" s="99">
        <v>6</v>
      </c>
      <c r="N75" s="99" t="s">
        <v>40</v>
      </c>
      <c r="O75" s="99">
        <v>10</v>
      </c>
      <c r="P75" s="99" t="s">
        <v>63</v>
      </c>
      <c r="Q75" s="99">
        <v>3</v>
      </c>
      <c r="R75" s="99" t="s">
        <v>28</v>
      </c>
      <c r="S75" s="99">
        <v>0</v>
      </c>
      <c r="T75" s="99">
        <v>412</v>
      </c>
      <c r="U75" s="99">
        <v>7</v>
      </c>
      <c r="V75" s="99" t="s">
        <v>61</v>
      </c>
      <c r="W75" s="99">
        <v>10</v>
      </c>
      <c r="X75" s="101" t="s">
        <v>132</v>
      </c>
      <c r="Y75" s="101">
        <v>0</v>
      </c>
      <c r="Z75" s="101">
        <v>25</v>
      </c>
      <c r="AA75" s="101">
        <v>1</v>
      </c>
      <c r="AB75" s="101" t="s">
        <v>132</v>
      </c>
      <c r="AC75" s="101">
        <v>0</v>
      </c>
      <c r="AD75" s="99">
        <v>97.8</v>
      </c>
      <c r="AE75" s="99">
        <v>3</v>
      </c>
      <c r="AF75" s="101" t="s">
        <v>62</v>
      </c>
      <c r="AG75" s="101">
        <v>10</v>
      </c>
      <c r="AH75" s="101" t="s">
        <v>58</v>
      </c>
      <c r="AI75" s="99">
        <v>10</v>
      </c>
      <c r="AJ75" s="106">
        <f t="shared" si="30"/>
        <v>61</v>
      </c>
      <c r="AK75" s="107">
        <f t="shared" si="31"/>
        <v>0</v>
      </c>
      <c r="AL75" s="140">
        <v>0</v>
      </c>
      <c r="AM75" s="140">
        <v>0</v>
      </c>
      <c r="AN75" s="107">
        <f t="shared" si="32"/>
        <v>5548566</v>
      </c>
      <c r="AO75" s="140">
        <v>4161424.5</v>
      </c>
      <c r="AP75" s="140">
        <v>1387141.5</v>
      </c>
      <c r="AQ75" s="107">
        <f t="shared" si="25"/>
        <v>5548566</v>
      </c>
      <c r="AR75" s="107">
        <f t="shared" si="26"/>
        <v>4161424.5</v>
      </c>
      <c r="AS75" s="108">
        <f t="shared" si="27"/>
        <v>1387141.5</v>
      </c>
      <c r="AT75" s="109">
        <v>44386.638888888891</v>
      </c>
      <c r="AU75" s="110" t="e">
        <f t="shared" si="28"/>
        <v>#DIV/0!</v>
      </c>
      <c r="AV75" s="110">
        <f t="shared" si="29"/>
        <v>25</v>
      </c>
    </row>
    <row r="76" spans="1:48" s="16" customFormat="1" ht="55.5" customHeight="1" x14ac:dyDescent="0.25">
      <c r="A76" s="20">
        <v>71</v>
      </c>
      <c r="B76" s="149" t="s">
        <v>158</v>
      </c>
      <c r="C76" s="102" t="s">
        <v>49</v>
      </c>
      <c r="D76" s="102" t="s">
        <v>25</v>
      </c>
      <c r="E76" s="103">
        <v>44377</v>
      </c>
      <c r="F76" s="102">
        <v>1963</v>
      </c>
      <c r="G76" s="102">
        <v>6</v>
      </c>
      <c r="H76" s="102" t="s">
        <v>132</v>
      </c>
      <c r="I76" s="102">
        <v>0</v>
      </c>
      <c r="J76" s="102" t="s">
        <v>65</v>
      </c>
      <c r="K76" s="102">
        <v>0</v>
      </c>
      <c r="L76" s="102">
        <v>68.97</v>
      </c>
      <c r="M76" s="102">
        <v>5</v>
      </c>
      <c r="N76" s="102" t="s">
        <v>40</v>
      </c>
      <c r="O76" s="102">
        <v>10</v>
      </c>
      <c r="P76" s="102" t="s">
        <v>63</v>
      </c>
      <c r="Q76" s="102">
        <v>3</v>
      </c>
      <c r="R76" s="102" t="s">
        <v>28</v>
      </c>
      <c r="S76" s="102">
        <v>0</v>
      </c>
      <c r="T76" s="102">
        <v>56</v>
      </c>
      <c r="U76" s="102">
        <v>3</v>
      </c>
      <c r="V76" s="102" t="s">
        <v>61</v>
      </c>
      <c r="W76" s="102">
        <v>10</v>
      </c>
      <c r="X76" s="102">
        <v>3.5</v>
      </c>
      <c r="Y76" s="102">
        <v>3</v>
      </c>
      <c r="Z76" s="102">
        <v>20.5</v>
      </c>
      <c r="AA76" s="102">
        <v>1</v>
      </c>
      <c r="AB76" s="102" t="s">
        <v>132</v>
      </c>
      <c r="AC76" s="102">
        <v>0</v>
      </c>
      <c r="AD76" s="102">
        <v>95.1</v>
      </c>
      <c r="AE76" s="102">
        <v>0</v>
      </c>
      <c r="AF76" s="102" t="s">
        <v>62</v>
      </c>
      <c r="AG76" s="102">
        <v>10</v>
      </c>
      <c r="AH76" s="102" t="s">
        <v>58</v>
      </c>
      <c r="AI76" s="102">
        <v>10</v>
      </c>
      <c r="AJ76" s="106">
        <f t="shared" si="30"/>
        <v>61</v>
      </c>
      <c r="AK76" s="107">
        <f t="shared" si="31"/>
        <v>886374</v>
      </c>
      <c r="AL76" s="108">
        <v>855350.91</v>
      </c>
      <c r="AM76" s="108">
        <v>31023.09</v>
      </c>
      <c r="AN76" s="107">
        <f t="shared" si="32"/>
        <v>2328373.2000000002</v>
      </c>
      <c r="AO76" s="108">
        <v>1851056.69</v>
      </c>
      <c r="AP76" s="108">
        <v>477316.51</v>
      </c>
      <c r="AQ76" s="108">
        <f t="shared" si="25"/>
        <v>3214747.2</v>
      </c>
      <c r="AR76" s="107">
        <f t="shared" si="26"/>
        <v>2706407.6</v>
      </c>
      <c r="AS76" s="108">
        <f t="shared" si="27"/>
        <v>508339.60000000003</v>
      </c>
      <c r="AT76" s="109">
        <v>44386.647916666669</v>
      </c>
      <c r="AU76" s="110">
        <f t="shared" si="28"/>
        <v>3.5000000000000004</v>
      </c>
      <c r="AV76" s="110">
        <f t="shared" si="29"/>
        <v>20.500000171793765</v>
      </c>
    </row>
    <row r="77" spans="1:48" s="16" customFormat="1" ht="55.5" customHeight="1" x14ac:dyDescent="0.25">
      <c r="A77" s="20">
        <v>72</v>
      </c>
      <c r="B77" s="89" t="s">
        <v>118</v>
      </c>
      <c r="C77" s="66" t="s">
        <v>87</v>
      </c>
      <c r="D77" s="66" t="s">
        <v>25</v>
      </c>
      <c r="E77" s="67">
        <v>44378</v>
      </c>
      <c r="F77" s="66">
        <v>1994</v>
      </c>
      <c r="G77" s="66">
        <v>5</v>
      </c>
      <c r="H77" s="66" t="s">
        <v>31</v>
      </c>
      <c r="I77" s="66">
        <v>0</v>
      </c>
      <c r="J77" s="66" t="s">
        <v>68</v>
      </c>
      <c r="K77" s="66">
        <v>5</v>
      </c>
      <c r="L77" s="68">
        <v>68.8</v>
      </c>
      <c r="M77" s="66">
        <v>5</v>
      </c>
      <c r="N77" s="66" t="s">
        <v>37</v>
      </c>
      <c r="O77" s="66">
        <v>10</v>
      </c>
      <c r="P77" s="66" t="s">
        <v>63</v>
      </c>
      <c r="Q77" s="66">
        <v>3</v>
      </c>
      <c r="R77" s="66" t="s">
        <v>28</v>
      </c>
      <c r="S77" s="66">
        <v>0</v>
      </c>
      <c r="T77" s="66">
        <v>71</v>
      </c>
      <c r="U77" s="66">
        <v>3</v>
      </c>
      <c r="V77" s="66" t="s">
        <v>61</v>
      </c>
      <c r="W77" s="66">
        <v>5</v>
      </c>
      <c r="X77" s="68">
        <v>3.5</v>
      </c>
      <c r="Y77" s="68">
        <v>3</v>
      </c>
      <c r="Z77" s="68">
        <v>20.5</v>
      </c>
      <c r="AA77" s="68">
        <v>1</v>
      </c>
      <c r="AB77" s="68" t="s">
        <v>26</v>
      </c>
      <c r="AC77" s="68">
        <v>0</v>
      </c>
      <c r="AD77" s="68">
        <v>90.07</v>
      </c>
      <c r="AE77" s="66">
        <v>0</v>
      </c>
      <c r="AF77" s="68" t="s">
        <v>62</v>
      </c>
      <c r="AG77" s="68">
        <v>10</v>
      </c>
      <c r="AH77" s="68" t="s">
        <v>58</v>
      </c>
      <c r="AI77" s="69">
        <v>10</v>
      </c>
      <c r="AJ77" s="43">
        <f t="shared" si="30"/>
        <v>60</v>
      </c>
      <c r="AK77" s="71">
        <f t="shared" si="31"/>
        <v>919126.79999999993</v>
      </c>
      <c r="AL77" s="72">
        <v>886957.36</v>
      </c>
      <c r="AM77" s="72">
        <v>32169.439999999999</v>
      </c>
      <c r="AN77" s="71">
        <f t="shared" si="32"/>
        <v>1987831.2000000002</v>
      </c>
      <c r="AO77" s="72">
        <v>1580325.8</v>
      </c>
      <c r="AP77" s="72">
        <v>407505.4</v>
      </c>
      <c r="AQ77" s="72">
        <f t="shared" si="25"/>
        <v>2906958</v>
      </c>
      <c r="AR77" s="71">
        <f t="shared" si="26"/>
        <v>2467283.16</v>
      </c>
      <c r="AS77" s="72">
        <f t="shared" si="27"/>
        <v>439674.84</v>
      </c>
      <c r="AT77" s="73">
        <v>44393.625</v>
      </c>
      <c r="AU77" s="74">
        <f t="shared" si="28"/>
        <v>3.5000002175978331</v>
      </c>
      <c r="AV77" s="74">
        <f t="shared" si="29"/>
        <v>20.500000201224328</v>
      </c>
    </row>
    <row r="78" spans="1:48" s="16" customFormat="1" ht="55.5" customHeight="1" x14ac:dyDescent="0.25">
      <c r="A78" s="20">
        <v>73</v>
      </c>
      <c r="B78" s="145" t="s">
        <v>97</v>
      </c>
      <c r="C78" s="34" t="s">
        <v>2</v>
      </c>
      <c r="D78" s="34" t="s">
        <v>94</v>
      </c>
      <c r="E78" s="46">
        <v>44359</v>
      </c>
      <c r="F78" s="44">
        <v>1959</v>
      </c>
      <c r="G78" s="44">
        <v>6</v>
      </c>
      <c r="H78" s="34" t="s">
        <v>31</v>
      </c>
      <c r="I78" s="34">
        <v>0</v>
      </c>
      <c r="J78" s="19" t="s">
        <v>68</v>
      </c>
      <c r="K78" s="44">
        <v>5</v>
      </c>
      <c r="L78" s="44">
        <v>67.099999999999994</v>
      </c>
      <c r="M78" s="44">
        <v>5</v>
      </c>
      <c r="N78" s="34" t="s">
        <v>96</v>
      </c>
      <c r="O78" s="44">
        <v>3</v>
      </c>
      <c r="P78" s="34" t="s">
        <v>63</v>
      </c>
      <c r="Q78" s="34">
        <v>3</v>
      </c>
      <c r="R78" s="34" t="s">
        <v>28</v>
      </c>
      <c r="S78" s="34">
        <v>0</v>
      </c>
      <c r="T78" s="44">
        <v>78</v>
      </c>
      <c r="U78" s="44">
        <v>3</v>
      </c>
      <c r="V78" s="34" t="s">
        <v>61</v>
      </c>
      <c r="W78" s="44">
        <v>10</v>
      </c>
      <c r="X78" s="44">
        <v>0</v>
      </c>
      <c r="Y78" s="44">
        <v>0</v>
      </c>
      <c r="Z78" s="44">
        <v>21</v>
      </c>
      <c r="AA78" s="44">
        <v>1</v>
      </c>
      <c r="AB78" s="36" t="s">
        <v>31</v>
      </c>
      <c r="AC78" s="36">
        <v>0</v>
      </c>
      <c r="AD78" s="44">
        <v>96.8</v>
      </c>
      <c r="AE78" s="34">
        <v>3</v>
      </c>
      <c r="AF78" s="36" t="s">
        <v>62</v>
      </c>
      <c r="AG78" s="36">
        <v>10</v>
      </c>
      <c r="AH78" s="61" t="s">
        <v>58</v>
      </c>
      <c r="AI78" s="34">
        <v>10</v>
      </c>
      <c r="AJ78" s="40">
        <f t="shared" si="30"/>
        <v>59</v>
      </c>
      <c r="AK78" s="37">
        <f t="shared" si="31"/>
        <v>0</v>
      </c>
      <c r="AL78" s="45">
        <v>0</v>
      </c>
      <c r="AM78" s="45">
        <v>0</v>
      </c>
      <c r="AN78" s="37">
        <f t="shared" si="32"/>
        <v>1392998.3999999999</v>
      </c>
      <c r="AO78" s="45">
        <v>1100468.74</v>
      </c>
      <c r="AP78" s="45">
        <v>292529.65999999997</v>
      </c>
      <c r="AQ78" s="38">
        <f t="shared" si="25"/>
        <v>1392998.3999999999</v>
      </c>
      <c r="AR78" s="37">
        <f t="shared" si="26"/>
        <v>1100468.74</v>
      </c>
      <c r="AS78" s="38">
        <f t="shared" si="27"/>
        <v>292529.65999999997</v>
      </c>
      <c r="AT78" s="39">
        <v>44386.375</v>
      </c>
      <c r="AU78" s="15" t="e">
        <f t="shared" si="28"/>
        <v>#DIV/0!</v>
      </c>
      <c r="AV78" s="15">
        <f t="shared" si="29"/>
        <v>20.999999712849636</v>
      </c>
    </row>
    <row r="79" spans="1:48" s="16" customFormat="1" ht="55.5" customHeight="1" x14ac:dyDescent="0.25">
      <c r="A79" s="20">
        <v>74</v>
      </c>
      <c r="B79" s="145" t="s">
        <v>83</v>
      </c>
      <c r="C79" s="34" t="s">
        <v>2</v>
      </c>
      <c r="D79" s="19" t="s">
        <v>25</v>
      </c>
      <c r="E79" s="35">
        <v>44358</v>
      </c>
      <c r="F79" s="34">
        <v>1970</v>
      </c>
      <c r="G79" s="34">
        <v>6</v>
      </c>
      <c r="H79" s="34" t="s">
        <v>31</v>
      </c>
      <c r="I79" s="34">
        <v>0</v>
      </c>
      <c r="J79" s="34" t="s">
        <v>65</v>
      </c>
      <c r="K79" s="34">
        <v>0</v>
      </c>
      <c r="L79" s="36">
        <v>72.180000000000007</v>
      </c>
      <c r="M79" s="34">
        <v>6</v>
      </c>
      <c r="N79" s="34" t="s">
        <v>92</v>
      </c>
      <c r="O79" s="34">
        <v>5</v>
      </c>
      <c r="P79" s="34" t="s">
        <v>63</v>
      </c>
      <c r="Q79" s="34">
        <v>3</v>
      </c>
      <c r="R79" s="34" t="s">
        <v>28</v>
      </c>
      <c r="S79" s="34">
        <v>0</v>
      </c>
      <c r="T79" s="34">
        <v>93</v>
      </c>
      <c r="U79" s="34">
        <v>3</v>
      </c>
      <c r="V79" s="34" t="s">
        <v>61</v>
      </c>
      <c r="W79" s="34">
        <v>10</v>
      </c>
      <c r="X79" s="36">
        <v>3.5</v>
      </c>
      <c r="Y79" s="36">
        <v>3</v>
      </c>
      <c r="Z79" s="36">
        <v>0</v>
      </c>
      <c r="AA79" s="36">
        <v>0</v>
      </c>
      <c r="AB79" s="36" t="s">
        <v>31</v>
      </c>
      <c r="AC79" s="36">
        <v>0</v>
      </c>
      <c r="AD79" s="36">
        <v>97.9</v>
      </c>
      <c r="AE79" s="34">
        <v>3</v>
      </c>
      <c r="AF79" s="36" t="s">
        <v>62</v>
      </c>
      <c r="AG79" s="19">
        <v>10</v>
      </c>
      <c r="AH79" s="61" t="s">
        <v>58</v>
      </c>
      <c r="AI79" s="34">
        <v>10</v>
      </c>
      <c r="AJ79" s="40">
        <f t="shared" si="30"/>
        <v>59</v>
      </c>
      <c r="AK79" s="37">
        <f t="shared" si="31"/>
        <v>549598.79799999995</v>
      </c>
      <c r="AL79" s="47">
        <v>530362.84</v>
      </c>
      <c r="AM79" s="45">
        <v>19235.957999999999</v>
      </c>
      <c r="AN79" s="37">
        <f t="shared" si="32"/>
        <v>0</v>
      </c>
      <c r="AO79" s="45">
        <v>0</v>
      </c>
      <c r="AP79" s="45">
        <v>0</v>
      </c>
      <c r="AQ79" s="37">
        <f t="shared" si="25"/>
        <v>549598.79799999995</v>
      </c>
      <c r="AR79" s="37">
        <f t="shared" si="26"/>
        <v>530362.84</v>
      </c>
      <c r="AS79" s="38">
        <f t="shared" si="27"/>
        <v>19235.957999999999</v>
      </c>
      <c r="AT79" s="39">
        <v>44386.583333333336</v>
      </c>
      <c r="AU79" s="15">
        <f t="shared" si="28"/>
        <v>3.5000000127365634</v>
      </c>
      <c r="AV79" s="15" t="e">
        <f t="shared" si="29"/>
        <v>#DIV/0!</v>
      </c>
    </row>
    <row r="80" spans="1:48" s="16" customFormat="1" ht="55.5" customHeight="1" x14ac:dyDescent="0.25">
      <c r="A80" s="20">
        <v>75</v>
      </c>
      <c r="B80" s="145" t="s">
        <v>43</v>
      </c>
      <c r="C80" s="34" t="s">
        <v>2</v>
      </c>
      <c r="D80" s="19" t="s">
        <v>25</v>
      </c>
      <c r="E80" s="35">
        <v>44323</v>
      </c>
      <c r="F80" s="34">
        <v>1984</v>
      </c>
      <c r="G80" s="34">
        <v>6</v>
      </c>
      <c r="H80" s="34" t="s">
        <v>31</v>
      </c>
      <c r="I80" s="34">
        <v>0</v>
      </c>
      <c r="J80" s="34" t="s">
        <v>65</v>
      </c>
      <c r="K80" s="34">
        <v>0</v>
      </c>
      <c r="L80" s="36">
        <v>77.66</v>
      </c>
      <c r="M80" s="34">
        <v>6</v>
      </c>
      <c r="N80" s="34" t="s">
        <v>92</v>
      </c>
      <c r="O80" s="34">
        <v>5</v>
      </c>
      <c r="P80" s="34" t="s">
        <v>63</v>
      </c>
      <c r="Q80" s="34">
        <v>3</v>
      </c>
      <c r="R80" s="34" t="s">
        <v>28</v>
      </c>
      <c r="S80" s="34">
        <v>0</v>
      </c>
      <c r="T80" s="34">
        <v>16</v>
      </c>
      <c r="U80" s="34">
        <v>2</v>
      </c>
      <c r="V80" s="34" t="s">
        <v>61</v>
      </c>
      <c r="W80" s="34">
        <v>10</v>
      </c>
      <c r="X80" s="36">
        <v>3.5</v>
      </c>
      <c r="Y80" s="36">
        <v>3</v>
      </c>
      <c r="Z80" s="36">
        <v>20.5</v>
      </c>
      <c r="AA80" s="36">
        <v>1</v>
      </c>
      <c r="AB80" s="36" t="s">
        <v>31</v>
      </c>
      <c r="AC80" s="36">
        <v>0</v>
      </c>
      <c r="AD80" s="36">
        <v>96.8</v>
      </c>
      <c r="AE80" s="34">
        <v>3</v>
      </c>
      <c r="AF80" s="36" t="s">
        <v>62</v>
      </c>
      <c r="AG80" s="36">
        <v>10</v>
      </c>
      <c r="AH80" s="61" t="s">
        <v>58</v>
      </c>
      <c r="AI80" s="34">
        <v>10</v>
      </c>
      <c r="AJ80" s="40">
        <f t="shared" si="30"/>
        <v>59</v>
      </c>
      <c r="AK80" s="37">
        <f t="shared" si="31"/>
        <v>769975.20199999993</v>
      </c>
      <c r="AL80" s="47">
        <v>743026.07</v>
      </c>
      <c r="AM80" s="45">
        <v>26949.132000000001</v>
      </c>
      <c r="AN80" s="37">
        <f t="shared" si="32"/>
        <v>740082</v>
      </c>
      <c r="AO80" s="45">
        <v>588365.18999999994</v>
      </c>
      <c r="AP80" s="45">
        <v>151716.81</v>
      </c>
      <c r="AQ80" s="37">
        <f t="shared" si="25"/>
        <v>1510057.202</v>
      </c>
      <c r="AR80" s="37">
        <f t="shared" si="26"/>
        <v>1331391.2599999998</v>
      </c>
      <c r="AS80" s="38">
        <f t="shared" si="27"/>
        <v>178665.94200000001</v>
      </c>
      <c r="AT80" s="39">
        <v>44386.583333333336</v>
      </c>
      <c r="AU80" s="15">
        <f t="shared" si="28"/>
        <v>3.4999999909087989</v>
      </c>
      <c r="AV80" s="15">
        <f t="shared" si="29"/>
        <v>20.5</v>
      </c>
    </row>
    <row r="81" spans="1:48" s="16" customFormat="1" ht="55.5" customHeight="1" x14ac:dyDescent="0.25">
      <c r="A81" s="20">
        <v>76</v>
      </c>
      <c r="B81" s="145" t="s">
        <v>80</v>
      </c>
      <c r="C81" s="34" t="s">
        <v>2</v>
      </c>
      <c r="D81" s="19" t="s">
        <v>25</v>
      </c>
      <c r="E81" s="35">
        <v>44304</v>
      </c>
      <c r="F81" s="34">
        <v>1973</v>
      </c>
      <c r="G81" s="34">
        <v>6</v>
      </c>
      <c r="H81" s="34" t="s">
        <v>31</v>
      </c>
      <c r="I81" s="34">
        <v>0</v>
      </c>
      <c r="J81" s="34" t="s">
        <v>65</v>
      </c>
      <c r="K81" s="34">
        <v>0</v>
      </c>
      <c r="L81" s="36">
        <v>71.89</v>
      </c>
      <c r="M81" s="34">
        <v>6</v>
      </c>
      <c r="N81" s="34" t="s">
        <v>92</v>
      </c>
      <c r="O81" s="34">
        <v>6</v>
      </c>
      <c r="P81" s="34" t="s">
        <v>63</v>
      </c>
      <c r="Q81" s="34">
        <v>3</v>
      </c>
      <c r="R81" s="34" t="s">
        <v>28</v>
      </c>
      <c r="S81" s="34">
        <v>0</v>
      </c>
      <c r="T81" s="34">
        <v>120</v>
      </c>
      <c r="U81" s="34">
        <v>4</v>
      </c>
      <c r="V81" s="34" t="s">
        <v>61</v>
      </c>
      <c r="W81" s="34">
        <v>10</v>
      </c>
      <c r="X81" s="36">
        <v>0</v>
      </c>
      <c r="Y81" s="36">
        <v>0</v>
      </c>
      <c r="Z81" s="36">
        <v>20.5</v>
      </c>
      <c r="AA81" s="36">
        <v>1</v>
      </c>
      <c r="AB81" s="36" t="s">
        <v>31</v>
      </c>
      <c r="AC81" s="36">
        <v>0</v>
      </c>
      <c r="AD81" s="36">
        <v>98.2</v>
      </c>
      <c r="AE81" s="34">
        <v>3</v>
      </c>
      <c r="AF81" s="36" t="s">
        <v>62</v>
      </c>
      <c r="AG81" s="36">
        <v>10</v>
      </c>
      <c r="AH81" s="61" t="s">
        <v>58</v>
      </c>
      <c r="AI81" s="34">
        <v>10</v>
      </c>
      <c r="AJ81" s="40">
        <f t="shared" si="30"/>
        <v>59</v>
      </c>
      <c r="AK81" s="37">
        <f t="shared" si="31"/>
        <v>0</v>
      </c>
      <c r="AL81" s="45">
        <v>0</v>
      </c>
      <c r="AM81" s="45">
        <v>0</v>
      </c>
      <c r="AN81" s="37">
        <f t="shared" si="32"/>
        <v>696325.20000000007</v>
      </c>
      <c r="AO81" s="45">
        <v>553578.53</v>
      </c>
      <c r="AP81" s="45">
        <v>142746.67000000001</v>
      </c>
      <c r="AQ81" s="38">
        <f t="shared" si="25"/>
        <v>696325.20000000007</v>
      </c>
      <c r="AR81" s="37">
        <f t="shared" si="26"/>
        <v>553578.53</v>
      </c>
      <c r="AS81" s="38">
        <f t="shared" si="27"/>
        <v>142746.67000000001</v>
      </c>
      <c r="AT81" s="39">
        <v>44386.583333333336</v>
      </c>
      <c r="AU81" s="15" t="e">
        <f t="shared" si="28"/>
        <v>#DIV/0!</v>
      </c>
      <c r="AV81" s="15">
        <f t="shared" si="29"/>
        <v>20.50000057444424</v>
      </c>
    </row>
    <row r="82" spans="1:48" s="16" customFormat="1" ht="55.5" customHeight="1" x14ac:dyDescent="0.25">
      <c r="A82" s="20">
        <v>77</v>
      </c>
      <c r="B82" s="145" t="s">
        <v>81</v>
      </c>
      <c r="C82" s="34" t="s">
        <v>2</v>
      </c>
      <c r="D82" s="19" t="s">
        <v>25</v>
      </c>
      <c r="E82" s="35">
        <v>44326</v>
      </c>
      <c r="F82" s="34">
        <v>1973</v>
      </c>
      <c r="G82" s="34">
        <v>6</v>
      </c>
      <c r="H82" s="34" t="s">
        <v>31</v>
      </c>
      <c r="I82" s="34">
        <v>0</v>
      </c>
      <c r="J82" s="34" t="s">
        <v>65</v>
      </c>
      <c r="K82" s="34">
        <v>0</v>
      </c>
      <c r="L82" s="36">
        <v>74.5</v>
      </c>
      <c r="M82" s="34">
        <v>6</v>
      </c>
      <c r="N82" s="34" t="s">
        <v>92</v>
      </c>
      <c r="O82" s="34">
        <v>6</v>
      </c>
      <c r="P82" s="34" t="s">
        <v>63</v>
      </c>
      <c r="Q82" s="34">
        <v>3</v>
      </c>
      <c r="R82" s="34" t="s">
        <v>28</v>
      </c>
      <c r="S82" s="34">
        <v>0</v>
      </c>
      <c r="T82" s="34">
        <v>110</v>
      </c>
      <c r="U82" s="34">
        <v>4</v>
      </c>
      <c r="V82" s="34" t="s">
        <v>61</v>
      </c>
      <c r="W82" s="34">
        <v>10</v>
      </c>
      <c r="X82" s="36">
        <v>0</v>
      </c>
      <c r="Y82" s="36">
        <v>0</v>
      </c>
      <c r="Z82" s="36">
        <v>20.5</v>
      </c>
      <c r="AA82" s="36">
        <v>1</v>
      </c>
      <c r="AB82" s="36" t="s">
        <v>31</v>
      </c>
      <c r="AC82" s="36">
        <v>0</v>
      </c>
      <c r="AD82" s="36">
        <v>96.8</v>
      </c>
      <c r="AE82" s="34">
        <v>3</v>
      </c>
      <c r="AF82" s="36" t="s">
        <v>62</v>
      </c>
      <c r="AG82" s="36">
        <v>10</v>
      </c>
      <c r="AH82" s="61" t="s">
        <v>58</v>
      </c>
      <c r="AI82" s="34">
        <v>10</v>
      </c>
      <c r="AJ82" s="40">
        <f t="shared" si="30"/>
        <v>59</v>
      </c>
      <c r="AK82" s="37">
        <f t="shared" si="31"/>
        <v>0</v>
      </c>
      <c r="AL82" s="45">
        <v>0</v>
      </c>
      <c r="AM82" s="45">
        <v>0</v>
      </c>
      <c r="AN82" s="37">
        <f t="shared" si="32"/>
        <v>547873.19999999995</v>
      </c>
      <c r="AO82" s="45">
        <v>435559.19</v>
      </c>
      <c r="AP82" s="45">
        <v>112314.01</v>
      </c>
      <c r="AQ82" s="37">
        <f t="shared" si="25"/>
        <v>547873.19999999995</v>
      </c>
      <c r="AR82" s="37">
        <f t="shared" si="26"/>
        <v>435559.19</v>
      </c>
      <c r="AS82" s="38">
        <f t="shared" si="27"/>
        <v>112314.01</v>
      </c>
      <c r="AT82" s="39">
        <v>44386.583333333336</v>
      </c>
      <c r="AU82" s="15" t="e">
        <f t="shared" si="28"/>
        <v>#DIV/0!</v>
      </c>
      <c r="AV82" s="15">
        <f t="shared" si="29"/>
        <v>20.500000730095945</v>
      </c>
    </row>
    <row r="83" spans="1:48" s="16" customFormat="1" ht="55.5" customHeight="1" x14ac:dyDescent="0.25">
      <c r="A83" s="20">
        <v>78</v>
      </c>
      <c r="B83" s="149" t="s">
        <v>159</v>
      </c>
      <c r="C83" s="102" t="s">
        <v>49</v>
      </c>
      <c r="D83" s="102" t="s">
        <v>156</v>
      </c>
      <c r="E83" s="103">
        <v>44368</v>
      </c>
      <c r="F83" s="102">
        <v>2000</v>
      </c>
      <c r="G83" s="102">
        <v>3</v>
      </c>
      <c r="H83" s="102" t="s">
        <v>132</v>
      </c>
      <c r="I83" s="102">
        <v>0</v>
      </c>
      <c r="J83" s="102" t="s">
        <v>65</v>
      </c>
      <c r="K83" s="102">
        <v>0</v>
      </c>
      <c r="L83" s="102">
        <v>67.39</v>
      </c>
      <c r="M83" s="102">
        <v>5</v>
      </c>
      <c r="N83" s="102" t="s">
        <v>40</v>
      </c>
      <c r="O83" s="102">
        <v>10</v>
      </c>
      <c r="P83" s="102" t="s">
        <v>26</v>
      </c>
      <c r="Q83" s="102">
        <v>0</v>
      </c>
      <c r="R83" s="102" t="s">
        <v>27</v>
      </c>
      <c r="S83" s="102">
        <v>3</v>
      </c>
      <c r="T83" s="105">
        <v>108</v>
      </c>
      <c r="U83" s="102">
        <v>4</v>
      </c>
      <c r="V83" s="102" t="s">
        <v>61</v>
      </c>
      <c r="W83" s="102">
        <v>10</v>
      </c>
      <c r="X83" s="102">
        <v>5</v>
      </c>
      <c r="Y83" s="102">
        <v>3</v>
      </c>
      <c r="Z83" s="102" t="s">
        <v>132</v>
      </c>
      <c r="AA83" s="102">
        <v>0</v>
      </c>
      <c r="AB83" s="102" t="s">
        <v>132</v>
      </c>
      <c r="AC83" s="102">
        <v>0</v>
      </c>
      <c r="AD83" s="102">
        <v>91</v>
      </c>
      <c r="AE83" s="102">
        <v>0</v>
      </c>
      <c r="AF83" s="102" t="s">
        <v>62</v>
      </c>
      <c r="AG83" s="102">
        <v>10</v>
      </c>
      <c r="AH83" s="102" t="s">
        <v>58</v>
      </c>
      <c r="AI83" s="102">
        <v>10</v>
      </c>
      <c r="AJ83" s="106">
        <f t="shared" si="30"/>
        <v>58</v>
      </c>
      <c r="AK83" s="107">
        <f t="shared" si="31"/>
        <v>1238301.6000000001</v>
      </c>
      <c r="AL83" s="108">
        <v>1176386.52</v>
      </c>
      <c r="AM83" s="108">
        <v>61915.08</v>
      </c>
      <c r="AN83" s="107">
        <f t="shared" si="32"/>
        <v>0</v>
      </c>
      <c r="AO83" s="108">
        <v>0</v>
      </c>
      <c r="AP83" s="108">
        <v>0</v>
      </c>
      <c r="AQ83" s="108">
        <f t="shared" si="25"/>
        <v>1238301.6000000001</v>
      </c>
      <c r="AR83" s="107">
        <f t="shared" si="26"/>
        <v>1176386.52</v>
      </c>
      <c r="AS83" s="108">
        <f t="shared" si="27"/>
        <v>61915.08</v>
      </c>
      <c r="AT83" s="109">
        <v>44383.642361111109</v>
      </c>
      <c r="AU83" s="110">
        <f t="shared" si="28"/>
        <v>5</v>
      </c>
      <c r="AV83" s="110" t="e">
        <f t="shared" si="29"/>
        <v>#DIV/0!</v>
      </c>
    </row>
    <row r="84" spans="1:48" s="16" customFormat="1" ht="55.5" customHeight="1" x14ac:dyDescent="0.25">
      <c r="A84" s="20">
        <v>79</v>
      </c>
      <c r="B84" s="145" t="s">
        <v>102</v>
      </c>
      <c r="C84" s="34" t="s">
        <v>2</v>
      </c>
      <c r="D84" s="34" t="s">
        <v>94</v>
      </c>
      <c r="E84" s="46">
        <v>44359</v>
      </c>
      <c r="F84" s="44">
        <v>1981</v>
      </c>
      <c r="G84" s="44">
        <v>6</v>
      </c>
      <c r="H84" s="34" t="s">
        <v>31</v>
      </c>
      <c r="I84" s="34">
        <v>0</v>
      </c>
      <c r="J84" s="19" t="s">
        <v>68</v>
      </c>
      <c r="K84" s="44">
        <v>0</v>
      </c>
      <c r="L84" s="44">
        <v>97.53</v>
      </c>
      <c r="M84" s="44">
        <v>8</v>
      </c>
      <c r="N84" s="34" t="s">
        <v>37</v>
      </c>
      <c r="O84" s="44">
        <v>1</v>
      </c>
      <c r="P84" s="34" t="s">
        <v>63</v>
      </c>
      <c r="Q84" s="34">
        <v>3</v>
      </c>
      <c r="R84" s="34" t="s">
        <v>28</v>
      </c>
      <c r="S84" s="34">
        <v>0</v>
      </c>
      <c r="T84" s="44">
        <v>184</v>
      </c>
      <c r="U84" s="44">
        <v>5</v>
      </c>
      <c r="V84" s="34" t="s">
        <v>61</v>
      </c>
      <c r="W84" s="44">
        <v>10</v>
      </c>
      <c r="X84" s="44">
        <v>2.5</v>
      </c>
      <c r="Y84" s="44">
        <v>0</v>
      </c>
      <c r="Z84" s="44">
        <v>21</v>
      </c>
      <c r="AA84" s="44">
        <v>1</v>
      </c>
      <c r="AB84" s="36" t="s">
        <v>31</v>
      </c>
      <c r="AC84" s="36">
        <v>0</v>
      </c>
      <c r="AD84" s="44">
        <v>98.1</v>
      </c>
      <c r="AE84" s="34">
        <v>3</v>
      </c>
      <c r="AF84" s="36" t="s">
        <v>62</v>
      </c>
      <c r="AG84" s="36">
        <v>10</v>
      </c>
      <c r="AH84" s="61" t="s">
        <v>58</v>
      </c>
      <c r="AI84" s="34">
        <v>10</v>
      </c>
      <c r="AJ84" s="40">
        <f t="shared" si="30"/>
        <v>57</v>
      </c>
      <c r="AK84" s="37">
        <f t="shared" si="31"/>
        <v>1101715.2</v>
      </c>
      <c r="AL84" s="45">
        <v>1074172.32</v>
      </c>
      <c r="AM84" s="45">
        <v>27542.880000000001</v>
      </c>
      <c r="AN84" s="37">
        <f t="shared" si="32"/>
        <v>325104</v>
      </c>
      <c r="AO84" s="45">
        <v>256832.16</v>
      </c>
      <c r="AP84" s="45">
        <v>68271.839999999997</v>
      </c>
      <c r="AQ84" s="38">
        <f t="shared" si="25"/>
        <v>1426819.2</v>
      </c>
      <c r="AR84" s="37">
        <f t="shared" si="26"/>
        <v>1331004.48</v>
      </c>
      <c r="AS84" s="38">
        <f t="shared" si="27"/>
        <v>95814.720000000001</v>
      </c>
      <c r="AT84" s="39">
        <v>44386.375</v>
      </c>
      <c r="AU84" s="15">
        <f t="shared" si="28"/>
        <v>2.5</v>
      </c>
      <c r="AV84" s="15">
        <f t="shared" si="29"/>
        <v>21</v>
      </c>
    </row>
    <row r="85" spans="1:48" s="16" customFormat="1" ht="55.5" customHeight="1" x14ac:dyDescent="0.25">
      <c r="A85" s="20">
        <v>80</v>
      </c>
      <c r="B85" s="151" t="s">
        <v>171</v>
      </c>
      <c r="C85" s="118" t="s">
        <v>48</v>
      </c>
      <c r="D85" s="118" t="s">
        <v>25</v>
      </c>
      <c r="E85" s="119">
        <v>44379</v>
      </c>
      <c r="F85" s="118">
        <v>2005</v>
      </c>
      <c r="G85" s="118">
        <v>3</v>
      </c>
      <c r="H85" s="118" t="s">
        <v>31</v>
      </c>
      <c r="I85" s="118">
        <v>0</v>
      </c>
      <c r="J85" s="118" t="s">
        <v>65</v>
      </c>
      <c r="K85" s="118">
        <v>0</v>
      </c>
      <c r="L85" s="120">
        <v>68.58</v>
      </c>
      <c r="M85" s="118">
        <v>5</v>
      </c>
      <c r="N85" s="118" t="s">
        <v>164</v>
      </c>
      <c r="O85" s="118">
        <v>2</v>
      </c>
      <c r="P85" s="118" t="s">
        <v>63</v>
      </c>
      <c r="Q85" s="118">
        <v>3</v>
      </c>
      <c r="R85" s="118" t="s">
        <v>28</v>
      </c>
      <c r="S85" s="118">
        <v>0</v>
      </c>
      <c r="T85" s="118">
        <v>269</v>
      </c>
      <c r="U85" s="118">
        <v>7</v>
      </c>
      <c r="V85" s="118" t="s">
        <v>162</v>
      </c>
      <c r="W85" s="118">
        <v>10</v>
      </c>
      <c r="X85" s="120">
        <v>3.5</v>
      </c>
      <c r="Y85" s="120">
        <v>3</v>
      </c>
      <c r="Z85" s="120">
        <v>20.5</v>
      </c>
      <c r="AA85" s="120">
        <v>1</v>
      </c>
      <c r="AB85" s="120" t="s">
        <v>64</v>
      </c>
      <c r="AC85" s="120">
        <v>0</v>
      </c>
      <c r="AD85" s="120">
        <v>137.59</v>
      </c>
      <c r="AE85" s="118">
        <v>3</v>
      </c>
      <c r="AF85" s="120" t="s">
        <v>62</v>
      </c>
      <c r="AG85" s="115">
        <v>10</v>
      </c>
      <c r="AH85" s="120" t="s">
        <v>58</v>
      </c>
      <c r="AI85" s="118">
        <v>10</v>
      </c>
      <c r="AJ85" s="122">
        <f t="shared" si="30"/>
        <v>57</v>
      </c>
      <c r="AK85" s="123">
        <f t="shared" si="31"/>
        <v>3785906.4</v>
      </c>
      <c r="AL85" s="127">
        <v>3653399.67</v>
      </c>
      <c r="AM85" s="127">
        <v>132506.73000000001</v>
      </c>
      <c r="AN85" s="123">
        <f t="shared" si="32"/>
        <v>4867699.2</v>
      </c>
      <c r="AO85" s="127">
        <v>3869820.86</v>
      </c>
      <c r="AP85" s="127">
        <v>997878.34</v>
      </c>
      <c r="AQ85" s="124">
        <f t="shared" ref="AQ85:AQ92" si="33">AK85+AN85</f>
        <v>8653605.5999999996</v>
      </c>
      <c r="AR85" s="123">
        <f t="shared" si="26"/>
        <v>7523220.5299999993</v>
      </c>
      <c r="AS85" s="124">
        <f t="shared" si="27"/>
        <v>1130385.07</v>
      </c>
      <c r="AT85" s="125">
        <v>44386.604166666664</v>
      </c>
      <c r="AU85" s="126">
        <f t="shared" si="28"/>
        <v>3.500000158482524</v>
      </c>
      <c r="AV85" s="126">
        <f t="shared" si="29"/>
        <v>20.500000082174346</v>
      </c>
    </row>
    <row r="86" spans="1:48" s="16" customFormat="1" ht="55.5" customHeight="1" x14ac:dyDescent="0.25">
      <c r="A86" s="20">
        <v>81</v>
      </c>
      <c r="B86" s="151" t="s">
        <v>172</v>
      </c>
      <c r="C86" s="118" t="s">
        <v>48</v>
      </c>
      <c r="D86" s="118" t="s">
        <v>25</v>
      </c>
      <c r="E86" s="119">
        <v>44385</v>
      </c>
      <c r="F86" s="118">
        <v>1969</v>
      </c>
      <c r="G86" s="118">
        <v>6</v>
      </c>
      <c r="H86" s="118" t="s">
        <v>31</v>
      </c>
      <c r="I86" s="118">
        <v>0</v>
      </c>
      <c r="J86" s="118" t="s">
        <v>65</v>
      </c>
      <c r="K86" s="118">
        <v>0</v>
      </c>
      <c r="L86" s="120">
        <v>68.180000000000007</v>
      </c>
      <c r="M86" s="118">
        <v>5</v>
      </c>
      <c r="N86" s="118" t="s">
        <v>164</v>
      </c>
      <c r="O86" s="118">
        <v>3</v>
      </c>
      <c r="P86" s="118" t="s">
        <v>63</v>
      </c>
      <c r="Q86" s="118">
        <v>3</v>
      </c>
      <c r="R86" s="118" t="s">
        <v>28</v>
      </c>
      <c r="S86" s="118">
        <v>0</v>
      </c>
      <c r="T86" s="118">
        <v>80</v>
      </c>
      <c r="U86" s="118">
        <v>3</v>
      </c>
      <c r="V86" s="118" t="s">
        <v>162</v>
      </c>
      <c r="W86" s="118">
        <v>10</v>
      </c>
      <c r="X86" s="120">
        <v>3.5</v>
      </c>
      <c r="Y86" s="120">
        <v>3</v>
      </c>
      <c r="Z86" s="120">
        <v>20.5</v>
      </c>
      <c r="AA86" s="120">
        <v>1</v>
      </c>
      <c r="AB86" s="120" t="s">
        <v>64</v>
      </c>
      <c r="AC86" s="120">
        <v>0</v>
      </c>
      <c r="AD86" s="120">
        <v>100.51</v>
      </c>
      <c r="AE86" s="118">
        <v>3</v>
      </c>
      <c r="AF86" s="120" t="s">
        <v>62</v>
      </c>
      <c r="AG86" s="115">
        <v>10</v>
      </c>
      <c r="AH86" s="120" t="s">
        <v>58</v>
      </c>
      <c r="AI86" s="118">
        <v>10</v>
      </c>
      <c r="AJ86" s="122">
        <f t="shared" si="30"/>
        <v>57</v>
      </c>
      <c r="AK86" s="123">
        <f t="shared" si="31"/>
        <v>2822895.6</v>
      </c>
      <c r="AL86" s="127">
        <v>2724094.25</v>
      </c>
      <c r="AM86" s="127">
        <v>98801.35</v>
      </c>
      <c r="AN86" s="123">
        <f t="shared" si="32"/>
        <v>2784523.2</v>
      </c>
      <c r="AO86" s="142">
        <v>2213695.94</v>
      </c>
      <c r="AP86" s="142">
        <v>570827.26</v>
      </c>
      <c r="AQ86" s="124">
        <f t="shared" si="33"/>
        <v>5607418.8000000007</v>
      </c>
      <c r="AR86" s="123">
        <f t="shared" ref="AR86:AR92" si="34">AL86+AO86</f>
        <v>4937790.1899999995</v>
      </c>
      <c r="AS86" s="124">
        <f t="shared" ref="AS86:AS92" si="35">AM86+AP86</f>
        <v>669628.61</v>
      </c>
      <c r="AT86" s="125">
        <v>44386.604166666664</v>
      </c>
      <c r="AU86" s="126">
        <f t="shared" si="28"/>
        <v>3.5000001416984747</v>
      </c>
      <c r="AV86" s="126">
        <v>0</v>
      </c>
    </row>
    <row r="87" spans="1:48" s="16" customFormat="1" ht="55.5" customHeight="1" x14ac:dyDescent="0.25">
      <c r="A87" s="20">
        <v>82</v>
      </c>
      <c r="B87" s="151" t="s">
        <v>173</v>
      </c>
      <c r="C87" s="118" t="s">
        <v>48</v>
      </c>
      <c r="D87" s="118" t="s">
        <v>25</v>
      </c>
      <c r="E87" s="119">
        <v>44385</v>
      </c>
      <c r="F87" s="118">
        <v>1962</v>
      </c>
      <c r="G87" s="118">
        <v>6</v>
      </c>
      <c r="H87" s="118" t="s">
        <v>31</v>
      </c>
      <c r="I87" s="118">
        <v>0</v>
      </c>
      <c r="J87" s="118" t="s">
        <v>65</v>
      </c>
      <c r="K87" s="118">
        <v>0</v>
      </c>
      <c r="L87" s="120">
        <v>67.7</v>
      </c>
      <c r="M87" s="118">
        <v>5</v>
      </c>
      <c r="N87" s="118" t="s">
        <v>164</v>
      </c>
      <c r="O87" s="118">
        <v>3</v>
      </c>
      <c r="P87" s="118" t="s">
        <v>63</v>
      </c>
      <c r="Q87" s="118">
        <v>3</v>
      </c>
      <c r="R87" s="118" t="s">
        <v>28</v>
      </c>
      <c r="S87" s="118">
        <v>0</v>
      </c>
      <c r="T87" s="118">
        <v>64</v>
      </c>
      <c r="U87" s="118">
        <v>3</v>
      </c>
      <c r="V87" s="118" t="s">
        <v>162</v>
      </c>
      <c r="W87" s="118">
        <v>10</v>
      </c>
      <c r="X87" s="120">
        <v>3.5</v>
      </c>
      <c r="Y87" s="120">
        <v>3</v>
      </c>
      <c r="Z87" s="120">
        <v>20.5</v>
      </c>
      <c r="AA87" s="120">
        <v>1</v>
      </c>
      <c r="AB87" s="120" t="s">
        <v>64</v>
      </c>
      <c r="AC87" s="120">
        <v>0</v>
      </c>
      <c r="AD87" s="120">
        <v>113.75</v>
      </c>
      <c r="AE87" s="118">
        <v>3</v>
      </c>
      <c r="AF87" s="120" t="s">
        <v>62</v>
      </c>
      <c r="AG87" s="115">
        <v>10</v>
      </c>
      <c r="AH87" s="120" t="s">
        <v>58</v>
      </c>
      <c r="AI87" s="118">
        <v>10</v>
      </c>
      <c r="AJ87" s="122">
        <f t="shared" si="30"/>
        <v>57</v>
      </c>
      <c r="AK87" s="123">
        <f t="shared" si="31"/>
        <v>1035700.8</v>
      </c>
      <c r="AL87" s="127">
        <v>999451.27</v>
      </c>
      <c r="AM87" s="127">
        <v>36249.53</v>
      </c>
      <c r="AN87" s="123">
        <f t="shared" si="32"/>
        <v>2104708.7999999998</v>
      </c>
      <c r="AO87" s="127">
        <v>1673243.49</v>
      </c>
      <c r="AP87" s="127">
        <v>431465.31</v>
      </c>
      <c r="AQ87" s="124">
        <f t="shared" si="33"/>
        <v>3140409.5999999996</v>
      </c>
      <c r="AR87" s="123">
        <f t="shared" si="34"/>
        <v>2672694.7599999998</v>
      </c>
      <c r="AS87" s="124">
        <f t="shared" si="35"/>
        <v>467714.83999999997</v>
      </c>
      <c r="AT87" s="125">
        <v>44386.604166666664</v>
      </c>
      <c r="AU87" s="126">
        <f t="shared" si="28"/>
        <v>3.5000001931059623</v>
      </c>
      <c r="AV87" s="126">
        <f t="shared" ref="AV87:AV92" si="36">AP87/AN87*100</f>
        <v>20.500000285075068</v>
      </c>
    </row>
    <row r="88" spans="1:48" s="16" customFormat="1" ht="55.5" customHeight="1" x14ac:dyDescent="0.25">
      <c r="A88" s="20">
        <v>83</v>
      </c>
      <c r="B88" s="145" t="s">
        <v>98</v>
      </c>
      <c r="C88" s="34" t="s">
        <v>2</v>
      </c>
      <c r="D88" s="19" t="s">
        <v>25</v>
      </c>
      <c r="E88" s="35">
        <v>44304</v>
      </c>
      <c r="F88" s="34">
        <v>1975</v>
      </c>
      <c r="G88" s="34">
        <v>6</v>
      </c>
      <c r="H88" s="34" t="s">
        <v>31</v>
      </c>
      <c r="I88" s="34">
        <v>0</v>
      </c>
      <c r="J88" s="34" t="s">
        <v>65</v>
      </c>
      <c r="K88" s="34">
        <v>0</v>
      </c>
      <c r="L88" s="36">
        <v>77.25</v>
      </c>
      <c r="M88" s="34">
        <v>6</v>
      </c>
      <c r="N88" s="34" t="s">
        <v>92</v>
      </c>
      <c r="O88" s="34">
        <v>2</v>
      </c>
      <c r="P88" s="34" t="s">
        <v>63</v>
      </c>
      <c r="Q88" s="34">
        <v>3</v>
      </c>
      <c r="R88" s="34" t="s">
        <v>28</v>
      </c>
      <c r="S88" s="34">
        <v>0</v>
      </c>
      <c r="T88" s="34">
        <v>16</v>
      </c>
      <c r="U88" s="34">
        <v>2</v>
      </c>
      <c r="V88" s="34" t="s">
        <v>61</v>
      </c>
      <c r="W88" s="34">
        <v>10</v>
      </c>
      <c r="X88" s="36">
        <v>3.5</v>
      </c>
      <c r="Y88" s="36">
        <v>3</v>
      </c>
      <c r="Z88" s="36">
        <v>20.5</v>
      </c>
      <c r="AA88" s="36">
        <v>1</v>
      </c>
      <c r="AB88" s="36" t="s">
        <v>31</v>
      </c>
      <c r="AC88" s="36">
        <v>0</v>
      </c>
      <c r="AD88" s="36">
        <v>96.8</v>
      </c>
      <c r="AE88" s="34">
        <v>3</v>
      </c>
      <c r="AF88" s="36" t="s">
        <v>62</v>
      </c>
      <c r="AG88" s="36">
        <v>10</v>
      </c>
      <c r="AH88" s="61" t="s">
        <v>58</v>
      </c>
      <c r="AI88" s="34">
        <v>10</v>
      </c>
      <c r="AJ88" s="40">
        <f t="shared" si="30"/>
        <v>56</v>
      </c>
      <c r="AK88" s="37">
        <f t="shared" si="31"/>
        <v>769975.20199999993</v>
      </c>
      <c r="AL88" s="45">
        <v>743026.07</v>
      </c>
      <c r="AM88" s="45">
        <v>26949.132000000001</v>
      </c>
      <c r="AN88" s="37">
        <f t="shared" si="32"/>
        <v>740082</v>
      </c>
      <c r="AO88" s="45">
        <v>588365.18999999994</v>
      </c>
      <c r="AP88" s="45">
        <v>151716.81</v>
      </c>
      <c r="AQ88" s="38">
        <f t="shared" si="33"/>
        <v>1510057.202</v>
      </c>
      <c r="AR88" s="37">
        <f t="shared" si="34"/>
        <v>1331391.2599999998</v>
      </c>
      <c r="AS88" s="38">
        <f t="shared" si="35"/>
        <v>178665.94200000001</v>
      </c>
      <c r="AT88" s="39">
        <v>44386.583333333336</v>
      </c>
      <c r="AU88" s="15">
        <v>0</v>
      </c>
      <c r="AV88" s="15">
        <f t="shared" si="36"/>
        <v>20.5</v>
      </c>
    </row>
    <row r="89" spans="1:48" s="16" customFormat="1" ht="55.5" customHeight="1" x14ac:dyDescent="0.25">
      <c r="A89" s="20">
        <v>84</v>
      </c>
      <c r="B89" s="90" t="s">
        <v>119</v>
      </c>
      <c r="C89" s="66" t="s">
        <v>87</v>
      </c>
      <c r="D89" s="66" t="s">
        <v>25</v>
      </c>
      <c r="E89" s="70">
        <v>44373</v>
      </c>
      <c r="F89" s="65">
        <v>1992</v>
      </c>
      <c r="G89" s="65">
        <v>5</v>
      </c>
      <c r="H89" s="66" t="s">
        <v>31</v>
      </c>
      <c r="I89" s="65">
        <v>0</v>
      </c>
      <c r="J89" s="66" t="s">
        <v>68</v>
      </c>
      <c r="K89" s="66">
        <v>5</v>
      </c>
      <c r="L89" s="65">
        <v>68</v>
      </c>
      <c r="M89" s="65">
        <v>5</v>
      </c>
      <c r="N89" s="66" t="s">
        <v>37</v>
      </c>
      <c r="O89" s="65">
        <v>10</v>
      </c>
      <c r="P89" s="66" t="s">
        <v>63</v>
      </c>
      <c r="Q89" s="66">
        <v>3</v>
      </c>
      <c r="R89" s="66" t="s">
        <v>28</v>
      </c>
      <c r="S89" s="66">
        <v>0</v>
      </c>
      <c r="T89" s="65">
        <v>109</v>
      </c>
      <c r="U89" s="65">
        <v>4</v>
      </c>
      <c r="V89" s="66" t="s">
        <v>61</v>
      </c>
      <c r="W89" s="66">
        <v>10</v>
      </c>
      <c r="X89" s="65">
        <v>3.5</v>
      </c>
      <c r="Y89" s="65">
        <v>3</v>
      </c>
      <c r="Z89" s="65">
        <v>0</v>
      </c>
      <c r="AA89" s="65">
        <v>0</v>
      </c>
      <c r="AB89" s="65" t="s">
        <v>26</v>
      </c>
      <c r="AC89" s="65">
        <v>0</v>
      </c>
      <c r="AD89" s="65">
        <v>85.67</v>
      </c>
      <c r="AE89" s="66">
        <v>0</v>
      </c>
      <c r="AF89" s="68" t="s">
        <v>120</v>
      </c>
      <c r="AG89" s="68">
        <v>0</v>
      </c>
      <c r="AH89" s="68" t="s">
        <v>58</v>
      </c>
      <c r="AI89" s="69">
        <v>10</v>
      </c>
      <c r="AJ89" s="43">
        <f t="shared" si="30"/>
        <v>55</v>
      </c>
      <c r="AK89" s="71">
        <f t="shared" si="31"/>
        <v>2858661.6</v>
      </c>
      <c r="AL89" s="72">
        <v>2758608.44</v>
      </c>
      <c r="AM89" s="72">
        <v>100053.16</v>
      </c>
      <c r="AN89" s="71">
        <f t="shared" si="32"/>
        <v>0</v>
      </c>
      <c r="AO89" s="72">
        <v>0</v>
      </c>
      <c r="AP89" s="72">
        <v>0</v>
      </c>
      <c r="AQ89" s="72">
        <f t="shared" si="33"/>
        <v>2858661.6</v>
      </c>
      <c r="AR89" s="71">
        <f t="shared" si="34"/>
        <v>2758608.44</v>
      </c>
      <c r="AS89" s="72">
        <f t="shared" si="35"/>
        <v>100053.16</v>
      </c>
      <c r="AT89" s="73">
        <v>44393.625</v>
      </c>
      <c r="AU89" s="74">
        <f>AM89/AK89*100</f>
        <v>3.5000001399256213</v>
      </c>
      <c r="AV89" s="74" t="e">
        <f t="shared" si="36"/>
        <v>#DIV/0!</v>
      </c>
    </row>
    <row r="90" spans="1:48" s="16" customFormat="1" ht="55.5" customHeight="1" x14ac:dyDescent="0.25">
      <c r="A90" s="20">
        <v>85</v>
      </c>
      <c r="B90" s="145" t="s">
        <v>82</v>
      </c>
      <c r="C90" s="34" t="s">
        <v>2</v>
      </c>
      <c r="D90" s="19" t="s">
        <v>25</v>
      </c>
      <c r="E90" s="35">
        <v>44368</v>
      </c>
      <c r="F90" s="34">
        <v>1973</v>
      </c>
      <c r="G90" s="34">
        <v>6</v>
      </c>
      <c r="H90" s="34" t="s">
        <v>31</v>
      </c>
      <c r="I90" s="34">
        <v>0</v>
      </c>
      <c r="J90" s="34" t="s">
        <v>65</v>
      </c>
      <c r="K90" s="34">
        <v>0</v>
      </c>
      <c r="L90" s="36">
        <v>71.81</v>
      </c>
      <c r="M90" s="34">
        <v>6</v>
      </c>
      <c r="N90" s="34" t="s">
        <v>92</v>
      </c>
      <c r="O90" s="34">
        <v>2</v>
      </c>
      <c r="P90" s="34" t="s">
        <v>63</v>
      </c>
      <c r="Q90" s="34">
        <v>3</v>
      </c>
      <c r="R90" s="34" t="s">
        <v>28</v>
      </c>
      <c r="S90" s="34">
        <v>0</v>
      </c>
      <c r="T90" s="34">
        <v>72</v>
      </c>
      <c r="U90" s="34"/>
      <c r="V90" s="34" t="s">
        <v>61</v>
      </c>
      <c r="W90" s="34">
        <v>10</v>
      </c>
      <c r="X90" s="36">
        <v>3.5</v>
      </c>
      <c r="Y90" s="36">
        <v>3</v>
      </c>
      <c r="Z90" s="36">
        <v>20.5</v>
      </c>
      <c r="AA90" s="36">
        <v>1</v>
      </c>
      <c r="AB90" s="36" t="s">
        <v>31</v>
      </c>
      <c r="AC90" s="36">
        <v>0</v>
      </c>
      <c r="AD90" s="36">
        <v>98.2</v>
      </c>
      <c r="AE90" s="34">
        <v>3</v>
      </c>
      <c r="AF90" s="36" t="s">
        <v>62</v>
      </c>
      <c r="AG90" s="36">
        <v>10</v>
      </c>
      <c r="AH90" s="61" t="s">
        <v>58</v>
      </c>
      <c r="AI90" s="34">
        <v>10</v>
      </c>
      <c r="AJ90" s="40">
        <f t="shared" si="30"/>
        <v>54</v>
      </c>
      <c r="AK90" s="37">
        <f t="shared" si="31"/>
        <v>1202439.5959999999</v>
      </c>
      <c r="AL90" s="45">
        <v>1160354.21</v>
      </c>
      <c r="AM90" s="45">
        <v>42085.385999999999</v>
      </c>
      <c r="AN90" s="37">
        <f t="shared" si="32"/>
        <v>208014</v>
      </c>
      <c r="AO90" s="45">
        <v>165371.13</v>
      </c>
      <c r="AP90" s="45">
        <v>42642.87</v>
      </c>
      <c r="AQ90" s="38">
        <f t="shared" si="33"/>
        <v>1410453.5959999999</v>
      </c>
      <c r="AR90" s="37">
        <f t="shared" si="34"/>
        <v>1325725.3399999999</v>
      </c>
      <c r="AS90" s="38">
        <f t="shared" si="35"/>
        <v>84728.255999999994</v>
      </c>
      <c r="AT90" s="39">
        <v>44386.583333333336</v>
      </c>
      <c r="AU90" s="15">
        <f>AM90/AK90*100</f>
        <v>3.5000000116429968</v>
      </c>
      <c r="AV90" s="15">
        <f t="shared" si="36"/>
        <v>20.5</v>
      </c>
    </row>
    <row r="91" spans="1:48" s="16" customFormat="1" ht="55.5" customHeight="1" x14ac:dyDescent="0.25">
      <c r="A91" s="20">
        <v>86</v>
      </c>
      <c r="B91" s="145" t="s">
        <v>79</v>
      </c>
      <c r="C91" s="34" t="s">
        <v>2</v>
      </c>
      <c r="D91" s="19" t="s">
        <v>25</v>
      </c>
      <c r="E91" s="35">
        <v>44325</v>
      </c>
      <c r="F91" s="34">
        <v>1966</v>
      </c>
      <c r="G91" s="34">
        <v>6</v>
      </c>
      <c r="H91" s="34" t="s">
        <v>31</v>
      </c>
      <c r="I91" s="34">
        <v>0</v>
      </c>
      <c r="J91" s="34" t="s">
        <v>65</v>
      </c>
      <c r="K91" s="34">
        <v>0</v>
      </c>
      <c r="L91" s="36">
        <v>68.25</v>
      </c>
      <c r="M91" s="34">
        <v>5</v>
      </c>
      <c r="N91" s="34" t="s">
        <v>92</v>
      </c>
      <c r="O91" s="34">
        <v>2</v>
      </c>
      <c r="P91" s="34" t="s">
        <v>63</v>
      </c>
      <c r="Q91" s="34">
        <v>3</v>
      </c>
      <c r="R91" s="34" t="s">
        <v>28</v>
      </c>
      <c r="S91" s="34">
        <v>0</v>
      </c>
      <c r="T91" s="34">
        <v>145</v>
      </c>
      <c r="U91" s="34">
        <v>4</v>
      </c>
      <c r="V91" s="34" t="s">
        <v>61</v>
      </c>
      <c r="W91" s="34">
        <v>10</v>
      </c>
      <c r="X91" s="36">
        <v>0</v>
      </c>
      <c r="Y91" s="36">
        <v>0</v>
      </c>
      <c r="Z91" s="36">
        <v>20.5</v>
      </c>
      <c r="AA91" s="36">
        <v>1</v>
      </c>
      <c r="AB91" s="36" t="s">
        <v>31</v>
      </c>
      <c r="AC91" s="36">
        <v>0</v>
      </c>
      <c r="AD91" s="36">
        <v>97.6</v>
      </c>
      <c r="AE91" s="34">
        <v>3</v>
      </c>
      <c r="AF91" s="36" t="s">
        <v>62</v>
      </c>
      <c r="AG91" s="36">
        <v>10</v>
      </c>
      <c r="AH91" s="61" t="s">
        <v>58</v>
      </c>
      <c r="AI91" s="34">
        <v>10</v>
      </c>
      <c r="AJ91" s="40">
        <f t="shared" si="30"/>
        <v>54</v>
      </c>
      <c r="AK91" s="37">
        <f t="shared" si="31"/>
        <v>0</v>
      </c>
      <c r="AL91" s="45">
        <v>0</v>
      </c>
      <c r="AM91" s="45">
        <v>0</v>
      </c>
      <c r="AN91" s="37">
        <f t="shared" si="32"/>
        <v>1300280.3999999999</v>
      </c>
      <c r="AO91" s="45">
        <v>1033722.92</v>
      </c>
      <c r="AP91" s="45">
        <v>266557.48</v>
      </c>
      <c r="AQ91" s="38">
        <f t="shared" si="33"/>
        <v>1300280.3999999999</v>
      </c>
      <c r="AR91" s="37">
        <f t="shared" si="34"/>
        <v>1033722.92</v>
      </c>
      <c r="AS91" s="38">
        <f t="shared" si="35"/>
        <v>266557.48</v>
      </c>
      <c r="AT91" s="39">
        <v>44386.583333333336</v>
      </c>
      <c r="AU91" s="15" t="e">
        <f>AM91/AK91*100</f>
        <v>#DIV/0!</v>
      </c>
      <c r="AV91" s="15">
        <f t="shared" si="36"/>
        <v>20.499999846187023</v>
      </c>
    </row>
    <row r="92" spans="1:48" s="16" customFormat="1" ht="55.5" customHeight="1" x14ac:dyDescent="0.25">
      <c r="A92" s="20">
        <v>87</v>
      </c>
      <c r="B92" s="145" t="s">
        <v>77</v>
      </c>
      <c r="C92" s="34" t="s">
        <v>2</v>
      </c>
      <c r="D92" s="19" t="s">
        <v>25</v>
      </c>
      <c r="E92" s="35">
        <v>44360</v>
      </c>
      <c r="F92" s="34">
        <v>1962</v>
      </c>
      <c r="G92" s="34">
        <v>6</v>
      </c>
      <c r="H92" s="34" t="s">
        <v>31</v>
      </c>
      <c r="I92" s="34">
        <v>0</v>
      </c>
      <c r="J92" s="34" t="s">
        <v>65</v>
      </c>
      <c r="K92" s="34">
        <v>0</v>
      </c>
      <c r="L92" s="36">
        <v>79.48</v>
      </c>
      <c r="M92" s="34">
        <v>6</v>
      </c>
      <c r="N92" s="34" t="s">
        <v>92</v>
      </c>
      <c r="O92" s="34">
        <v>2</v>
      </c>
      <c r="P92" s="34" t="s">
        <v>63</v>
      </c>
      <c r="Q92" s="34">
        <v>3</v>
      </c>
      <c r="R92" s="34" t="s">
        <v>28</v>
      </c>
      <c r="S92" s="34">
        <v>0</v>
      </c>
      <c r="T92" s="34">
        <v>22</v>
      </c>
      <c r="U92" s="34">
        <v>2</v>
      </c>
      <c r="V92" s="34" t="s">
        <v>61</v>
      </c>
      <c r="W92" s="34">
        <v>10</v>
      </c>
      <c r="X92" s="36">
        <v>0</v>
      </c>
      <c r="Y92" s="36">
        <v>0</v>
      </c>
      <c r="Z92" s="36">
        <v>20.5</v>
      </c>
      <c r="AA92" s="36">
        <v>1</v>
      </c>
      <c r="AB92" s="36" t="s">
        <v>31</v>
      </c>
      <c r="AC92" s="36">
        <v>0</v>
      </c>
      <c r="AD92" s="36">
        <v>97.5</v>
      </c>
      <c r="AE92" s="34">
        <v>3</v>
      </c>
      <c r="AF92" s="36" t="s">
        <v>62</v>
      </c>
      <c r="AG92" s="19">
        <v>10</v>
      </c>
      <c r="AH92" s="61" t="s">
        <v>58</v>
      </c>
      <c r="AI92" s="34">
        <v>10</v>
      </c>
      <c r="AJ92" s="40">
        <f t="shared" si="30"/>
        <v>53</v>
      </c>
      <c r="AK92" s="37">
        <f t="shared" si="31"/>
        <v>0</v>
      </c>
      <c r="AL92" s="47">
        <v>0</v>
      </c>
      <c r="AM92" s="45">
        <v>0</v>
      </c>
      <c r="AN92" s="37">
        <f t="shared" si="32"/>
        <v>968077.2</v>
      </c>
      <c r="AO92" s="45">
        <v>769621.37</v>
      </c>
      <c r="AP92" s="45">
        <v>198455.83</v>
      </c>
      <c r="AQ92" s="38">
        <f t="shared" si="33"/>
        <v>968077.2</v>
      </c>
      <c r="AR92" s="37">
        <f t="shared" si="34"/>
        <v>769621.37</v>
      </c>
      <c r="AS92" s="38">
        <f t="shared" si="35"/>
        <v>198455.83</v>
      </c>
      <c r="AT92" s="39">
        <v>44386.583333333336</v>
      </c>
      <c r="AU92" s="15" t="e">
        <f>AM92/AK92*100</f>
        <v>#DIV/0!</v>
      </c>
      <c r="AV92" s="15">
        <f t="shared" si="36"/>
        <v>20.500000413190186</v>
      </c>
    </row>
    <row r="93" spans="1:48" s="16" customFormat="1" ht="55.5" customHeight="1" x14ac:dyDescent="0.25">
      <c r="A93" s="193">
        <v>87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3">
        <f t="shared" ref="AJ93" si="37">G93+I93+K93+M93+O93+Q93+S93+U93+W93+Y93+AA93+AC93+AE93+AG93+AI93</f>
        <v>0</v>
      </c>
      <c r="AK93" s="143">
        <f t="shared" ref="AK93" si="38">AL93+AM93</f>
        <v>160053728.00259998</v>
      </c>
      <c r="AL93" s="129">
        <f>SUM(AL6:AL92)</f>
        <v>154150178.83059999</v>
      </c>
      <c r="AM93" s="128">
        <f>SUM(AM6:AM92)</f>
        <v>5903549.1720000021</v>
      </c>
      <c r="AN93" s="24">
        <f t="shared" ref="AN93" si="39">AO93+AP93</f>
        <v>173714775.21039996</v>
      </c>
      <c r="AO93" s="129">
        <f>SUM(AO6:AO92)</f>
        <v>135884236.42039996</v>
      </c>
      <c r="AP93" s="128">
        <f>SUM(AP6:AP92)</f>
        <v>37830538.789999999</v>
      </c>
      <c r="AQ93" s="18">
        <f t="shared" ref="AQ93" si="40">AK93+AN93</f>
        <v>333768503.21299994</v>
      </c>
      <c r="AR93" s="24">
        <f t="shared" ref="AR93" si="41">AL93+AO93</f>
        <v>290034415.25099993</v>
      </c>
      <c r="AS93" s="18">
        <f t="shared" ref="AS93" si="42">AM93+AP93</f>
        <v>43734087.961999997</v>
      </c>
      <c r="AT93" s="25">
        <v>44063.416666666664</v>
      </c>
      <c r="AU93" s="48">
        <f t="shared" ref="AU93" si="43">AM93/AK93*100</f>
        <v>3.6884796409766238</v>
      </c>
      <c r="AV93" s="48">
        <f t="shared" ref="AV93" si="44">AP93/AN93*100</f>
        <v>21.777386951789442</v>
      </c>
    </row>
  </sheetData>
  <autoFilter ref="A5:AV93"/>
  <sortState ref="A7:AV92">
    <sortCondition descending="1" ref="AJ7:AJ92"/>
    <sortCondition ref="AT7:AT92"/>
  </sortState>
  <mergeCells count="43">
    <mergeCell ref="A1:AV1"/>
    <mergeCell ref="AU3:AU4"/>
    <mergeCell ref="AV3:AV4"/>
    <mergeCell ref="AJ3:AJ4"/>
    <mergeCell ref="AK3:AM3"/>
    <mergeCell ref="AN3:AP3"/>
    <mergeCell ref="AQ3:AS3"/>
    <mergeCell ref="AT3:AT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G4" sqref="G4:G11"/>
    </sheetView>
  </sheetViews>
  <sheetFormatPr defaultRowHeight="12.75" x14ac:dyDescent="0.2"/>
  <cols>
    <col min="1" max="1" width="7.5703125" customWidth="1"/>
    <col min="2" max="2" width="29.85546875" customWidth="1"/>
    <col min="3" max="3" width="16.5703125" customWidth="1"/>
    <col min="4" max="4" width="20.85546875" customWidth="1"/>
    <col min="5" max="5" width="23.5703125" customWidth="1"/>
    <col min="6" max="6" width="16.5703125" customWidth="1"/>
    <col min="7" max="7" width="24.140625" customWidth="1"/>
    <col min="8" max="8" width="24" customWidth="1"/>
    <col min="9" max="9" width="13.140625" customWidth="1"/>
    <col min="10" max="10" width="15.42578125" bestFit="1" customWidth="1"/>
    <col min="11" max="11" width="11.42578125" customWidth="1"/>
  </cols>
  <sheetData>
    <row r="1" spans="1:11" ht="109.5" customHeight="1" x14ac:dyDescent="0.35">
      <c r="A1" s="225" t="s">
        <v>129</v>
      </c>
      <c r="B1" s="226"/>
      <c r="C1" s="227"/>
      <c r="D1" s="227"/>
      <c r="E1" s="227"/>
      <c r="F1" s="227"/>
      <c r="G1" s="227"/>
      <c r="H1" s="227"/>
    </row>
    <row r="2" spans="1:11" ht="48" customHeight="1" x14ac:dyDescent="0.2">
      <c r="A2" s="229" t="s">
        <v>44</v>
      </c>
      <c r="B2" s="231" t="s">
        <v>45</v>
      </c>
      <c r="C2" s="233" t="s">
        <v>46</v>
      </c>
      <c r="D2" s="233" t="s">
        <v>47</v>
      </c>
      <c r="E2" s="233" t="s">
        <v>53</v>
      </c>
      <c r="F2" s="228" t="s">
        <v>51</v>
      </c>
      <c r="G2" s="228"/>
      <c r="H2" s="228"/>
      <c r="I2" s="223" t="s">
        <v>90</v>
      </c>
      <c r="J2" s="223" t="s">
        <v>176</v>
      </c>
      <c r="K2" s="221" t="s">
        <v>160</v>
      </c>
    </row>
    <row r="3" spans="1:11" ht="75" x14ac:dyDescent="0.2">
      <c r="A3" s="230"/>
      <c r="B3" s="232"/>
      <c r="C3" s="234"/>
      <c r="D3" s="234"/>
      <c r="E3" s="234"/>
      <c r="F3" s="14" t="s">
        <v>46</v>
      </c>
      <c r="G3" s="14" t="s">
        <v>47</v>
      </c>
      <c r="H3" s="14" t="s">
        <v>52</v>
      </c>
      <c r="I3" s="223"/>
      <c r="J3" s="224"/>
      <c r="K3" s="222"/>
    </row>
    <row r="4" spans="1:11" ht="36" customHeight="1" x14ac:dyDescent="0.2">
      <c r="A4" s="4">
        <v>1</v>
      </c>
      <c r="B4" s="31" t="s">
        <v>1</v>
      </c>
      <c r="C4" s="29">
        <v>7</v>
      </c>
      <c r="D4" s="30">
        <v>24260007.460000001</v>
      </c>
      <c r="E4" s="32">
        <v>20213259.609999999</v>
      </c>
      <c r="F4" s="157">
        <v>6</v>
      </c>
      <c r="G4" s="153">
        <v>21718661.859999999</v>
      </c>
      <c r="H4" s="154">
        <v>17890438.460000001</v>
      </c>
      <c r="I4" s="155" t="s">
        <v>91</v>
      </c>
      <c r="J4" s="156">
        <v>17890438.460000001</v>
      </c>
      <c r="K4" s="157">
        <v>6</v>
      </c>
    </row>
    <row r="5" spans="1:11" ht="30.75" x14ac:dyDescent="0.2">
      <c r="A5" s="4">
        <v>2</v>
      </c>
      <c r="B5" s="31" t="s">
        <v>30</v>
      </c>
      <c r="C5" s="29">
        <v>14</v>
      </c>
      <c r="D5" s="30">
        <v>40734043.609999999</v>
      </c>
      <c r="E5" s="32">
        <v>35880072.789999999</v>
      </c>
      <c r="F5" s="159">
        <v>6</v>
      </c>
      <c r="G5" s="153">
        <v>19355928.399999999</v>
      </c>
      <c r="H5" s="154">
        <v>16971546.649999999</v>
      </c>
      <c r="I5" s="155" t="s">
        <v>91</v>
      </c>
      <c r="J5" s="158">
        <v>16971546.649999999</v>
      </c>
      <c r="K5" s="159">
        <v>6</v>
      </c>
    </row>
    <row r="6" spans="1:11" ht="30.75" x14ac:dyDescent="0.2">
      <c r="A6" s="4">
        <v>3</v>
      </c>
      <c r="B6" s="31" t="s">
        <v>2</v>
      </c>
      <c r="C6" s="29">
        <v>19</v>
      </c>
      <c r="D6" s="30">
        <v>34831353.590000004</v>
      </c>
      <c r="E6" s="32">
        <v>30227538.32</v>
      </c>
      <c r="F6" s="159">
        <v>7</v>
      </c>
      <c r="G6" s="153">
        <v>19014272.399999999</v>
      </c>
      <c r="H6" s="154">
        <v>16212297.26</v>
      </c>
      <c r="I6" s="155" t="s">
        <v>91</v>
      </c>
      <c r="J6" s="158">
        <v>16212297.26</v>
      </c>
      <c r="K6" s="159">
        <v>7</v>
      </c>
    </row>
    <row r="7" spans="1:11" ht="30.75" x14ac:dyDescent="0.2">
      <c r="A7" s="4">
        <v>4</v>
      </c>
      <c r="B7" s="31" t="s">
        <v>0</v>
      </c>
      <c r="C7" s="29">
        <v>10</v>
      </c>
      <c r="D7" s="30">
        <v>41723318.399999999</v>
      </c>
      <c r="E7" s="32">
        <v>38586440.060000002</v>
      </c>
      <c r="F7" s="159">
        <v>4</v>
      </c>
      <c r="G7" s="153">
        <v>21647532</v>
      </c>
      <c r="H7" s="154">
        <v>20256112.199999999</v>
      </c>
      <c r="I7" s="155" t="s">
        <v>91</v>
      </c>
      <c r="J7" s="158">
        <v>20256112.199999999</v>
      </c>
      <c r="K7" s="159">
        <v>4</v>
      </c>
    </row>
    <row r="8" spans="1:11" ht="30.75" x14ac:dyDescent="0.2">
      <c r="A8" s="4">
        <v>5</v>
      </c>
      <c r="B8" s="31" t="s">
        <v>48</v>
      </c>
      <c r="C8" s="29">
        <v>12</v>
      </c>
      <c r="D8" s="30">
        <v>71261203.200000003</v>
      </c>
      <c r="E8" s="32">
        <v>61709278.670000002</v>
      </c>
      <c r="F8" s="114">
        <v>4</v>
      </c>
      <c r="G8" s="10">
        <v>19741850.399999999</v>
      </c>
      <c r="H8" s="11">
        <v>17174287.98</v>
      </c>
      <c r="I8" s="42" t="s">
        <v>91</v>
      </c>
      <c r="J8" s="111">
        <v>17174287.98</v>
      </c>
      <c r="K8" s="114">
        <v>4</v>
      </c>
    </row>
    <row r="9" spans="1:11" ht="30.75" x14ac:dyDescent="0.2">
      <c r="A9" s="4">
        <f>A8+1</f>
        <v>6</v>
      </c>
      <c r="B9" s="31" t="s">
        <v>49</v>
      </c>
      <c r="C9" s="29">
        <v>22</v>
      </c>
      <c r="D9" s="30">
        <v>113503386.55</v>
      </c>
      <c r="E9" s="32">
        <v>96683291.840000004</v>
      </c>
      <c r="F9" s="114">
        <v>6</v>
      </c>
      <c r="G9" s="10">
        <v>22499703.600000001</v>
      </c>
      <c r="H9" s="11">
        <v>19108181.379999999</v>
      </c>
      <c r="I9" s="42" t="s">
        <v>91</v>
      </c>
      <c r="J9" s="111">
        <v>19108181.379999999</v>
      </c>
      <c r="K9" s="114">
        <v>6</v>
      </c>
    </row>
    <row r="10" spans="1:11" ht="30.75" x14ac:dyDescent="0.2">
      <c r="A10" s="4">
        <f>A9+1</f>
        <v>7</v>
      </c>
      <c r="B10" s="31" t="s">
        <v>34</v>
      </c>
      <c r="C10" s="29">
        <v>3</v>
      </c>
      <c r="D10" s="30">
        <v>7455190.4000000004</v>
      </c>
      <c r="E10" s="32">
        <v>6734533.96</v>
      </c>
      <c r="F10" s="114">
        <v>3</v>
      </c>
      <c r="G10" s="30">
        <v>7455190.4000000004</v>
      </c>
      <c r="H10" s="33">
        <v>6734533.96</v>
      </c>
      <c r="I10" s="42" t="s">
        <v>91</v>
      </c>
      <c r="J10" s="111">
        <v>6734533.96</v>
      </c>
      <c r="K10" s="114">
        <v>3</v>
      </c>
    </row>
    <row r="11" spans="1:11" ht="37.5" customHeight="1" x14ac:dyDescent="0.2">
      <c r="A11" s="5"/>
      <c r="B11" s="6" t="s">
        <v>50</v>
      </c>
      <c r="C11" s="6">
        <f t="shared" ref="C11:H11" si="0">SUM(C4:C10)</f>
        <v>87</v>
      </c>
      <c r="D11" s="7">
        <f t="shared" si="0"/>
        <v>333768503.20999998</v>
      </c>
      <c r="E11" s="8">
        <f t="shared" si="0"/>
        <v>290034415.24999994</v>
      </c>
      <c r="F11" s="9">
        <f t="shared" si="0"/>
        <v>36</v>
      </c>
      <c r="G11" s="8">
        <f t="shared" si="0"/>
        <v>131433139.06</v>
      </c>
      <c r="H11" s="7">
        <f t="shared" si="0"/>
        <v>114347397.88999999</v>
      </c>
      <c r="I11" s="41"/>
      <c r="J11" s="112">
        <f>SUM(J4:J10)</f>
        <v>114347397.88999999</v>
      </c>
      <c r="K11" s="130">
        <f>SUM(K4:K10)</f>
        <v>36</v>
      </c>
    </row>
    <row r="13" spans="1:11" ht="20.25" x14ac:dyDescent="0.3">
      <c r="H13" s="113">
        <v>114347397.89</v>
      </c>
    </row>
  </sheetData>
  <mergeCells count="10">
    <mergeCell ref="K2:K3"/>
    <mergeCell ref="I2:I3"/>
    <mergeCell ref="J2:J3"/>
    <mergeCell ref="A1:H1"/>
    <mergeCell ref="F2:H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defaultRowHeight="12.75" x14ac:dyDescent="0.2"/>
  <cols>
    <col min="2" max="2" width="27.7109375" customWidth="1"/>
    <col min="3" max="3" width="24" customWidth="1"/>
    <col min="4" max="4" width="25.140625" customWidth="1"/>
  </cols>
  <sheetData>
    <row r="1" spans="1:4" ht="104.25" customHeight="1" x14ac:dyDescent="0.2">
      <c r="A1" s="235" t="s">
        <v>185</v>
      </c>
      <c r="B1" s="236"/>
      <c r="C1" s="236"/>
      <c r="D1" s="236"/>
    </row>
    <row r="2" spans="1:4" x14ac:dyDescent="0.2">
      <c r="A2" s="237" t="s">
        <v>3</v>
      </c>
      <c r="B2" s="239" t="s">
        <v>4</v>
      </c>
      <c r="C2" s="239" t="s">
        <v>5</v>
      </c>
      <c r="D2" s="239" t="s">
        <v>6</v>
      </c>
    </row>
    <row r="3" spans="1:4" ht="55.5" customHeight="1" x14ac:dyDescent="0.2">
      <c r="A3" s="238"/>
      <c r="B3" s="240"/>
      <c r="C3" s="240"/>
      <c r="D3" s="240"/>
    </row>
    <row r="4" spans="1:4" ht="55.5" customHeight="1" x14ac:dyDescent="0.2">
      <c r="A4" s="20">
        <v>1</v>
      </c>
      <c r="B4" s="27" t="s">
        <v>137</v>
      </c>
      <c r="C4" s="22" t="s">
        <v>49</v>
      </c>
      <c r="D4" s="22" t="s">
        <v>138</v>
      </c>
    </row>
    <row r="5" spans="1:4" ht="55.5" customHeight="1" x14ac:dyDescent="0.2">
      <c r="A5" s="20">
        <v>2</v>
      </c>
      <c r="B5" s="27" t="s">
        <v>181</v>
      </c>
      <c r="C5" s="20" t="s">
        <v>0</v>
      </c>
      <c r="D5" s="21" t="s">
        <v>29</v>
      </c>
    </row>
    <row r="6" spans="1:4" ht="55.5" customHeight="1" x14ac:dyDescent="0.2">
      <c r="A6" s="20">
        <v>3</v>
      </c>
      <c r="B6" s="27" t="s">
        <v>179</v>
      </c>
      <c r="C6" s="20" t="s">
        <v>0</v>
      </c>
      <c r="D6" s="21" t="s">
        <v>29</v>
      </c>
    </row>
    <row r="7" spans="1:4" ht="55.5" customHeight="1" x14ac:dyDescent="0.2">
      <c r="A7" s="20">
        <v>4</v>
      </c>
      <c r="B7" s="27" t="s">
        <v>106</v>
      </c>
      <c r="C7" s="21" t="s">
        <v>30</v>
      </c>
      <c r="D7" s="21" t="s">
        <v>25</v>
      </c>
    </row>
    <row r="8" spans="1:4" ht="55.5" customHeight="1" x14ac:dyDescent="0.2">
      <c r="A8" s="20">
        <v>5</v>
      </c>
      <c r="B8" s="27" t="s">
        <v>105</v>
      </c>
      <c r="C8" s="21" t="s">
        <v>30</v>
      </c>
      <c r="D8" s="21" t="s">
        <v>25</v>
      </c>
    </row>
    <row r="9" spans="1:4" ht="55.5" customHeight="1" x14ac:dyDescent="0.2">
      <c r="A9" s="20">
        <v>6</v>
      </c>
      <c r="B9" s="27" t="s">
        <v>107</v>
      </c>
      <c r="C9" s="21" t="s">
        <v>30</v>
      </c>
      <c r="D9" s="21" t="s">
        <v>25</v>
      </c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5" workbookViewId="0">
      <selection sqref="A1:D40"/>
    </sheetView>
  </sheetViews>
  <sheetFormatPr defaultRowHeight="12.75" x14ac:dyDescent="0.2"/>
  <cols>
    <col min="2" max="2" width="21.85546875" customWidth="1"/>
    <col min="3" max="3" width="26.85546875" customWidth="1"/>
    <col min="4" max="4" width="23.140625" customWidth="1"/>
  </cols>
  <sheetData>
    <row r="1" spans="1:4" ht="62.25" customHeight="1" x14ac:dyDescent="0.2">
      <c r="A1" s="241" t="s">
        <v>184</v>
      </c>
      <c r="B1" s="241"/>
      <c r="C1" s="241"/>
      <c r="D1" s="241"/>
    </row>
    <row r="2" spans="1:4" x14ac:dyDescent="0.2">
      <c r="A2" s="205" t="s">
        <v>3</v>
      </c>
      <c r="B2" s="199" t="s">
        <v>4</v>
      </c>
      <c r="C2" s="199" t="s">
        <v>5</v>
      </c>
      <c r="D2" s="199" t="s">
        <v>6</v>
      </c>
    </row>
    <row r="3" spans="1:4" ht="36" customHeight="1" x14ac:dyDescent="0.2">
      <c r="A3" s="206"/>
      <c r="B3" s="200"/>
      <c r="C3" s="200"/>
      <c r="D3" s="200"/>
    </row>
    <row r="4" spans="1:4" ht="15.75" x14ac:dyDescent="0.2">
      <c r="A4" s="17">
        <v>1</v>
      </c>
      <c r="B4" s="17">
        <v>2</v>
      </c>
      <c r="C4" s="17">
        <v>3</v>
      </c>
      <c r="D4" s="17">
        <v>4</v>
      </c>
    </row>
    <row r="5" spans="1:4" ht="35.25" customHeight="1" x14ac:dyDescent="0.2">
      <c r="A5" s="20">
        <v>1</v>
      </c>
      <c r="B5" s="26" t="s">
        <v>127</v>
      </c>
      <c r="C5" s="21" t="s">
        <v>1</v>
      </c>
      <c r="D5" s="21" t="s">
        <v>39</v>
      </c>
    </row>
    <row r="6" spans="1:4" ht="35.25" customHeight="1" x14ac:dyDescent="0.2">
      <c r="A6" s="20">
        <v>2</v>
      </c>
      <c r="B6" s="27" t="s">
        <v>89</v>
      </c>
      <c r="C6" s="22" t="s">
        <v>48</v>
      </c>
      <c r="D6" s="22" t="s">
        <v>32</v>
      </c>
    </row>
    <row r="7" spans="1:4" ht="35.25" customHeight="1" x14ac:dyDescent="0.2">
      <c r="A7" s="20">
        <v>3</v>
      </c>
      <c r="B7" s="26" t="s">
        <v>128</v>
      </c>
      <c r="C7" s="21" t="s">
        <v>1</v>
      </c>
      <c r="D7" s="21" t="s">
        <v>39</v>
      </c>
    </row>
    <row r="8" spans="1:4" ht="35.25" customHeight="1" x14ac:dyDescent="0.2">
      <c r="A8" s="20">
        <v>4</v>
      </c>
      <c r="B8" s="26" t="s">
        <v>66</v>
      </c>
      <c r="C8" s="21" t="s">
        <v>1</v>
      </c>
      <c r="D8" s="21" t="s">
        <v>36</v>
      </c>
    </row>
    <row r="9" spans="1:4" ht="35.25" customHeight="1" x14ac:dyDescent="0.2">
      <c r="A9" s="20">
        <v>5</v>
      </c>
      <c r="B9" s="26" t="s">
        <v>85</v>
      </c>
      <c r="C9" s="21" t="s">
        <v>87</v>
      </c>
      <c r="D9" s="21" t="s">
        <v>36</v>
      </c>
    </row>
    <row r="10" spans="1:4" ht="35.25" customHeight="1" x14ac:dyDescent="0.2">
      <c r="A10" s="20">
        <v>6</v>
      </c>
      <c r="B10" s="26" t="s">
        <v>104</v>
      </c>
      <c r="C10" s="21" t="s">
        <v>30</v>
      </c>
      <c r="D10" s="21" t="s">
        <v>25</v>
      </c>
    </row>
    <row r="11" spans="1:4" ht="35.25" customHeight="1" x14ac:dyDescent="0.2">
      <c r="A11" s="20">
        <v>7</v>
      </c>
      <c r="B11" s="26" t="s">
        <v>75</v>
      </c>
      <c r="C11" s="21" t="s">
        <v>2</v>
      </c>
      <c r="D11" s="22" t="s">
        <v>25</v>
      </c>
    </row>
    <row r="12" spans="1:4" ht="35.25" customHeight="1" x14ac:dyDescent="0.2">
      <c r="A12" s="20">
        <v>8</v>
      </c>
      <c r="B12" s="27" t="s">
        <v>108</v>
      </c>
      <c r="C12" s="21" t="s">
        <v>30</v>
      </c>
      <c r="D12" s="21" t="s">
        <v>25</v>
      </c>
    </row>
    <row r="13" spans="1:4" ht="35.25" customHeight="1" x14ac:dyDescent="0.2">
      <c r="A13" s="20">
        <v>9</v>
      </c>
      <c r="B13" s="27" t="s">
        <v>38</v>
      </c>
      <c r="C13" s="21" t="s">
        <v>30</v>
      </c>
      <c r="D13" s="21" t="s">
        <v>25</v>
      </c>
    </row>
    <row r="14" spans="1:4" ht="35.25" customHeight="1" x14ac:dyDescent="0.2">
      <c r="A14" s="20">
        <v>10</v>
      </c>
      <c r="B14" s="27" t="s">
        <v>71</v>
      </c>
      <c r="C14" s="22" t="s">
        <v>1</v>
      </c>
      <c r="D14" s="22" t="s">
        <v>29</v>
      </c>
    </row>
    <row r="15" spans="1:4" ht="35.25" customHeight="1" x14ac:dyDescent="0.2">
      <c r="A15" s="20">
        <v>11</v>
      </c>
      <c r="B15" s="28" t="s">
        <v>69</v>
      </c>
      <c r="C15" s="21" t="s">
        <v>1</v>
      </c>
      <c r="D15" s="194" t="s">
        <v>70</v>
      </c>
    </row>
    <row r="16" spans="1:4" ht="35.25" customHeight="1" x14ac:dyDescent="0.2">
      <c r="A16" s="20">
        <v>12</v>
      </c>
      <c r="B16" s="26" t="s">
        <v>163</v>
      </c>
      <c r="C16" s="21" t="s">
        <v>48</v>
      </c>
      <c r="D16" s="21" t="s">
        <v>25</v>
      </c>
    </row>
    <row r="17" spans="1:4" ht="35.25" customHeight="1" x14ac:dyDescent="0.2">
      <c r="A17" s="20">
        <v>13</v>
      </c>
      <c r="B17" s="26" t="s">
        <v>130</v>
      </c>
      <c r="C17" s="21" t="s">
        <v>49</v>
      </c>
      <c r="D17" s="21" t="s">
        <v>131</v>
      </c>
    </row>
    <row r="18" spans="1:4" ht="35.25" customHeight="1" x14ac:dyDescent="0.2">
      <c r="A18" s="20">
        <v>14</v>
      </c>
      <c r="B18" s="27" t="s">
        <v>133</v>
      </c>
      <c r="C18" s="22" t="s">
        <v>49</v>
      </c>
      <c r="D18" s="22" t="s">
        <v>131</v>
      </c>
    </row>
    <row r="19" spans="1:4" ht="35.25" customHeight="1" x14ac:dyDescent="0.2">
      <c r="A19" s="20">
        <v>15</v>
      </c>
      <c r="B19" s="27" t="s">
        <v>134</v>
      </c>
      <c r="C19" s="22" t="s">
        <v>49</v>
      </c>
      <c r="D19" s="22" t="s">
        <v>131</v>
      </c>
    </row>
    <row r="20" spans="1:4" ht="35.25" customHeight="1" x14ac:dyDescent="0.2">
      <c r="A20" s="20">
        <v>16</v>
      </c>
      <c r="B20" s="28" t="s">
        <v>177</v>
      </c>
      <c r="C20" s="21" t="s">
        <v>1</v>
      </c>
      <c r="D20" s="194" t="s">
        <v>29</v>
      </c>
    </row>
    <row r="21" spans="1:4" ht="35.25" customHeight="1" x14ac:dyDescent="0.2">
      <c r="A21" s="20">
        <v>17</v>
      </c>
      <c r="B21" s="26" t="s">
        <v>93</v>
      </c>
      <c r="C21" s="21" t="s">
        <v>2</v>
      </c>
      <c r="D21" s="21" t="s">
        <v>94</v>
      </c>
    </row>
    <row r="22" spans="1:4" ht="35.25" customHeight="1" x14ac:dyDescent="0.2">
      <c r="A22" s="20">
        <v>18</v>
      </c>
      <c r="B22" s="26" t="s">
        <v>78</v>
      </c>
      <c r="C22" s="21" t="s">
        <v>2</v>
      </c>
      <c r="D22" s="22" t="s">
        <v>25</v>
      </c>
    </row>
    <row r="23" spans="1:4" ht="35.25" customHeight="1" x14ac:dyDescent="0.2">
      <c r="A23" s="20">
        <v>19</v>
      </c>
      <c r="B23" s="26" t="s">
        <v>165</v>
      </c>
      <c r="C23" s="21" t="s">
        <v>48</v>
      </c>
      <c r="D23" s="21" t="s">
        <v>25</v>
      </c>
    </row>
    <row r="24" spans="1:4" ht="35.25" customHeight="1" x14ac:dyDescent="0.2">
      <c r="A24" s="20">
        <v>20</v>
      </c>
      <c r="B24" s="27" t="s">
        <v>135</v>
      </c>
      <c r="C24" s="22" t="s">
        <v>49</v>
      </c>
      <c r="D24" s="22" t="s">
        <v>25</v>
      </c>
    </row>
    <row r="25" spans="1:4" ht="35.25" customHeight="1" x14ac:dyDescent="0.2">
      <c r="A25" s="20">
        <v>21</v>
      </c>
      <c r="B25" s="27" t="s">
        <v>136</v>
      </c>
      <c r="C25" s="22" t="s">
        <v>49</v>
      </c>
      <c r="D25" s="22" t="s">
        <v>33</v>
      </c>
    </row>
    <row r="26" spans="1:4" ht="35.25" customHeight="1" x14ac:dyDescent="0.2">
      <c r="A26" s="20">
        <v>22</v>
      </c>
      <c r="B26" s="28" t="s">
        <v>174</v>
      </c>
      <c r="C26" s="21" t="s">
        <v>30</v>
      </c>
      <c r="D26" s="21" t="s">
        <v>29</v>
      </c>
    </row>
    <row r="27" spans="1:4" ht="35.25" customHeight="1" x14ac:dyDescent="0.2">
      <c r="A27" s="20">
        <v>23</v>
      </c>
      <c r="B27" s="28" t="s">
        <v>175</v>
      </c>
      <c r="C27" s="21" t="s">
        <v>30</v>
      </c>
      <c r="D27" s="21" t="s">
        <v>29</v>
      </c>
    </row>
    <row r="28" spans="1:4" ht="35.25" customHeight="1" x14ac:dyDescent="0.2">
      <c r="A28" s="20">
        <v>24</v>
      </c>
      <c r="B28" s="195" t="s">
        <v>183</v>
      </c>
      <c r="C28" s="196" t="s">
        <v>0</v>
      </c>
      <c r="D28" s="196" t="s">
        <v>29</v>
      </c>
    </row>
    <row r="29" spans="1:4" ht="35.25" customHeight="1" x14ac:dyDescent="0.2">
      <c r="A29" s="20">
        <v>25</v>
      </c>
      <c r="B29" s="26" t="s">
        <v>99</v>
      </c>
      <c r="C29" s="21" t="s">
        <v>2</v>
      </c>
      <c r="D29" s="21" t="s">
        <v>94</v>
      </c>
    </row>
    <row r="30" spans="1:4" ht="35.25" customHeight="1" x14ac:dyDescent="0.2">
      <c r="A30" s="20">
        <v>26</v>
      </c>
      <c r="B30" s="197" t="s">
        <v>166</v>
      </c>
      <c r="C30" s="198" t="s">
        <v>48</v>
      </c>
      <c r="D30" s="198" t="s">
        <v>25</v>
      </c>
    </row>
    <row r="31" spans="1:4" ht="35.25" customHeight="1" x14ac:dyDescent="0.2">
      <c r="A31" s="20">
        <v>27</v>
      </c>
      <c r="B31" s="27" t="s">
        <v>114</v>
      </c>
      <c r="C31" s="21" t="s">
        <v>30</v>
      </c>
      <c r="D31" s="21" t="s">
        <v>33</v>
      </c>
    </row>
    <row r="32" spans="1:4" ht="35.25" customHeight="1" x14ac:dyDescent="0.2">
      <c r="A32" s="20">
        <v>28</v>
      </c>
      <c r="B32" s="26" t="s">
        <v>126</v>
      </c>
      <c r="C32" s="21" t="s">
        <v>34</v>
      </c>
      <c r="D32" s="21" t="s">
        <v>86</v>
      </c>
    </row>
    <row r="33" spans="1:4" ht="35.25" customHeight="1" x14ac:dyDescent="0.2">
      <c r="A33" s="20">
        <v>29</v>
      </c>
      <c r="B33" s="27" t="s">
        <v>180</v>
      </c>
      <c r="C33" s="20" t="s">
        <v>0</v>
      </c>
      <c r="D33" s="21" t="s">
        <v>29</v>
      </c>
    </row>
    <row r="34" spans="1:4" ht="35.25" customHeight="1" x14ac:dyDescent="0.2">
      <c r="A34" s="20">
        <v>30</v>
      </c>
      <c r="B34" s="26" t="s">
        <v>95</v>
      </c>
      <c r="C34" s="21" t="s">
        <v>2</v>
      </c>
      <c r="D34" s="21" t="s">
        <v>94</v>
      </c>
    </row>
    <row r="35" spans="1:4" ht="35.25" customHeight="1" x14ac:dyDescent="0.2">
      <c r="A35" s="20">
        <v>31</v>
      </c>
      <c r="B35" s="26" t="s">
        <v>100</v>
      </c>
      <c r="C35" s="21" t="s">
        <v>2</v>
      </c>
      <c r="D35" s="21" t="s">
        <v>94</v>
      </c>
    </row>
    <row r="36" spans="1:4" ht="35.25" customHeight="1" x14ac:dyDescent="0.2">
      <c r="A36" s="20">
        <v>32</v>
      </c>
      <c r="B36" s="26" t="s">
        <v>178</v>
      </c>
      <c r="C36" s="21" t="s">
        <v>0</v>
      </c>
      <c r="D36" s="21" t="s">
        <v>29</v>
      </c>
    </row>
    <row r="37" spans="1:4" ht="35.25" customHeight="1" x14ac:dyDescent="0.2">
      <c r="A37" s="20">
        <v>33</v>
      </c>
      <c r="B37" s="26" t="s">
        <v>125</v>
      </c>
      <c r="C37" s="22" t="s">
        <v>34</v>
      </c>
      <c r="D37" s="21" t="s">
        <v>123</v>
      </c>
    </row>
    <row r="38" spans="1:4" ht="35.25" customHeight="1" x14ac:dyDescent="0.2">
      <c r="A38" s="20">
        <v>34</v>
      </c>
      <c r="B38" s="26" t="s">
        <v>101</v>
      </c>
      <c r="C38" s="21" t="s">
        <v>2</v>
      </c>
      <c r="D38" s="21" t="s">
        <v>94</v>
      </c>
    </row>
    <row r="39" spans="1:4" ht="35.25" customHeight="1" x14ac:dyDescent="0.2">
      <c r="A39" s="20">
        <v>35</v>
      </c>
      <c r="B39" s="27" t="s">
        <v>139</v>
      </c>
      <c r="C39" s="22" t="s">
        <v>49</v>
      </c>
      <c r="D39" s="22" t="s">
        <v>25</v>
      </c>
    </row>
    <row r="40" spans="1:4" ht="35.25" customHeight="1" x14ac:dyDescent="0.2">
      <c r="A40" s="20">
        <v>36</v>
      </c>
      <c r="B40" s="26" t="s">
        <v>121</v>
      </c>
      <c r="C40" s="21" t="s">
        <v>122</v>
      </c>
      <c r="D40" s="21" t="s">
        <v>39</v>
      </c>
    </row>
  </sheetData>
  <mergeCells count="5">
    <mergeCell ref="A2:A3"/>
    <mergeCell ref="B2:B3"/>
    <mergeCell ref="C2:C3"/>
    <mergeCell ref="D2:D3"/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724EB4-01A4-4FA2-BF20-939EDA3C64A3}"/>
</file>

<file path=customXml/itemProps2.xml><?xml version="1.0" encoding="utf-8"?>
<ds:datastoreItem xmlns:ds="http://schemas.openxmlformats.org/officeDocument/2006/customXml" ds:itemID="{11FD281A-E4EC-4C20-82C6-CED8E21560FB}"/>
</file>

<file path=customXml/itemProps3.xml><?xml version="1.0" encoding="utf-8"?>
<ds:datastoreItem xmlns:ds="http://schemas.openxmlformats.org/officeDocument/2006/customXml" ds:itemID="{99B77338-4A68-43C8-AF19-02266A1B2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Ранжир.список</vt:lpstr>
      <vt:lpstr>Что отобрали</vt:lpstr>
      <vt:lpstr>Резерв</vt:lpstr>
      <vt:lpstr>Выбранные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Касицкий Валерий Владимирович</cp:lastModifiedBy>
  <cp:lastPrinted>2021-07-23T06:48:40Z</cp:lastPrinted>
  <dcterms:created xsi:type="dcterms:W3CDTF">1996-10-08T23:32:33Z</dcterms:created>
  <dcterms:modified xsi:type="dcterms:W3CDTF">2021-07-27T10:28:10Z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